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050" activeTab="0"/>
  </bookViews>
  <sheets>
    <sheet name="Introduction " sheetId="1" r:id="rId1"/>
    <sheet name="Policies" sheetId="2" r:id="rId2"/>
    <sheet name="Environment" sheetId="3" r:id="rId3"/>
    <sheet name="Employees" sheetId="4" r:id="rId4"/>
    <sheet name=" Communities" sheetId="5" r:id="rId5"/>
    <sheet name="Safety and health" sheetId="6" r:id="rId6"/>
    <sheet name="Governance" sheetId="7" r:id="rId7"/>
  </sheets>
  <definedNames>
    <definedName name="_Hlk24366069" localSheetId="4">' Communities'!$H$57</definedName>
  </definedNames>
  <calcPr fullCalcOnLoad="1"/>
</workbook>
</file>

<file path=xl/comments3.xml><?xml version="1.0" encoding="utf-8"?>
<comments xmlns="http://schemas.openxmlformats.org/spreadsheetml/2006/main">
  <authors>
    <author>Keitumetse Padima</author>
    <author>Thomas Wilson</author>
  </authors>
  <commentList>
    <comment ref="I96" authorId="0">
      <text>
        <r>
          <rPr>
            <b/>
            <sz val="9"/>
            <rFont val="Tahoma"/>
            <family val="2"/>
          </rPr>
          <t>Keitumetse Padima:</t>
        </r>
        <r>
          <rPr>
            <sz val="9"/>
            <rFont val="Tahoma"/>
            <family val="2"/>
          </rPr>
          <t xml:space="preserve">
can be done</t>
        </r>
      </text>
    </comment>
    <comment ref="J83" authorId="0">
      <text>
        <r>
          <rPr>
            <b/>
            <sz val="9"/>
            <rFont val="Tahoma"/>
            <family val="2"/>
          </rPr>
          <t>Keitumetse Padima:</t>
        </r>
        <r>
          <rPr>
            <sz val="9"/>
            <rFont val="Tahoma"/>
            <family val="2"/>
          </rPr>
          <t xml:space="preserve">
we have the data, it is assured as part of s</t>
        </r>
      </text>
    </comment>
    <comment ref="L80" authorId="0">
      <text>
        <r>
          <rPr>
            <b/>
            <sz val="9"/>
            <rFont val="Tahoma"/>
            <family val="2"/>
          </rPr>
          <t>Keitumetse Padima:</t>
        </r>
        <r>
          <rPr>
            <sz val="9"/>
            <rFont val="Tahoma"/>
            <family val="2"/>
          </rPr>
          <t xml:space="preserve">
can be done</t>
        </r>
      </text>
    </comment>
    <comment ref="J76" authorId="0">
      <text>
        <r>
          <rPr>
            <b/>
            <sz val="9"/>
            <rFont val="Tahoma"/>
            <family val="2"/>
          </rPr>
          <t>Keitumetse Padima:</t>
        </r>
        <r>
          <rPr>
            <sz val="9"/>
            <rFont val="Tahoma"/>
            <family val="2"/>
          </rPr>
          <t xml:space="preserve">
no
</t>
        </r>
        <r>
          <rPr>
            <i/>
            <sz val="9"/>
            <rFont val="Tahoma"/>
            <family val="2"/>
          </rPr>
          <t>Thomas Wilson: @ Tumi - no for what?</t>
        </r>
      </text>
    </comment>
    <comment ref="I75" authorId="0">
      <text>
        <r>
          <rPr>
            <b/>
            <sz val="9"/>
            <rFont val="Tahoma"/>
            <family val="2"/>
          </rPr>
          <t>Keitumetse Padima:</t>
        </r>
        <r>
          <rPr>
            <sz val="9"/>
            <rFont val="Tahoma"/>
            <family val="2"/>
          </rPr>
          <t xml:space="preserve">
data available</t>
        </r>
      </text>
    </comment>
    <comment ref="K69" authorId="0">
      <text>
        <r>
          <rPr>
            <b/>
            <sz val="9"/>
            <rFont val="Tahoma"/>
            <family val="2"/>
          </rPr>
          <t>Keitumetse Padima:</t>
        </r>
        <r>
          <rPr>
            <sz val="9"/>
            <rFont val="Tahoma"/>
            <family val="2"/>
          </rPr>
          <t xml:space="preserve">
can be done, information for both SA &amp; PNG is assured</t>
        </r>
      </text>
    </comment>
    <comment ref="J57" authorId="0">
      <text>
        <r>
          <rPr>
            <b/>
            <sz val="9"/>
            <rFont val="Tahoma"/>
            <family val="2"/>
          </rPr>
          <t>Keitumetse Padima:</t>
        </r>
        <r>
          <rPr>
            <sz val="9"/>
            <rFont val="Tahoma"/>
            <family val="2"/>
          </rPr>
          <t xml:space="preserve">
by bus, to and from hostels</t>
        </r>
      </text>
    </comment>
    <comment ref="J56" authorId="0">
      <text>
        <r>
          <rPr>
            <b/>
            <sz val="9"/>
            <rFont val="Tahoma"/>
            <family val="2"/>
          </rPr>
          <t>Keitumetse Padima:</t>
        </r>
        <r>
          <rPr>
            <sz val="9"/>
            <rFont val="Tahoma"/>
            <family val="2"/>
          </rPr>
          <t xml:space="preserve">
we can get this from finance / related to travel claimms</t>
        </r>
      </text>
    </comment>
    <comment ref="K28" authorId="1">
      <text>
        <r>
          <rPr>
            <b/>
            <sz val="9"/>
            <rFont val="Tahoma"/>
            <family val="2"/>
          </rPr>
          <t>Thomas Wilson:</t>
        </r>
        <r>
          <rPr>
            <sz val="9"/>
            <rFont val="Tahoma"/>
            <family val="2"/>
          </rPr>
          <t xml:space="preserve">
I will confirm based on recent Air Emissions Submission to DEFF. </t>
        </r>
      </text>
    </comment>
    <comment ref="J28" authorId="0">
      <text>
        <r>
          <rPr>
            <b/>
            <sz val="9"/>
            <rFont val="Tahoma"/>
            <family val="2"/>
          </rPr>
          <t>Keitumetse Padima:</t>
        </r>
        <r>
          <rPr>
            <sz val="9"/>
            <rFont val="Tahoma"/>
            <family val="2"/>
          </rPr>
          <t xml:space="preserve">
Available PLANTS/ENV </t>
        </r>
      </text>
    </comment>
  </commentList>
</comments>
</file>

<file path=xl/sharedStrings.xml><?xml version="1.0" encoding="utf-8"?>
<sst xmlns="http://schemas.openxmlformats.org/spreadsheetml/2006/main" count="578" uniqueCount="373">
  <si>
    <t>FY20</t>
  </si>
  <si>
    <t>FY19</t>
  </si>
  <si>
    <t>FY18</t>
  </si>
  <si>
    <t>FY17</t>
  </si>
  <si>
    <t>FY16</t>
  </si>
  <si>
    <t>FY15</t>
  </si>
  <si>
    <t>Employee complement</t>
  </si>
  <si>
    <t>Harmony – total</t>
  </si>
  <si>
    <t xml:space="preserve">   Permanent</t>
  </si>
  <si>
    <t xml:space="preserve">   Contractors</t>
  </si>
  <si>
    <t>South Africa – total</t>
  </si>
  <si>
    <t>Papua New Guinea – total</t>
  </si>
  <si>
    <t xml:space="preserve">Training and development </t>
  </si>
  <si>
    <r>
      <t>Number of people trained</t>
    </r>
    <r>
      <rPr>
        <sz val="8"/>
        <color indexed="8"/>
        <rFont val="Calibri"/>
        <family val="2"/>
      </rPr>
      <t> </t>
    </r>
  </si>
  <si>
    <t>South Africa</t>
  </si>
  <si>
    <t>Papua New Guinea</t>
  </si>
  <si>
    <r>
      <t>Hours of training – total</t>
    </r>
    <r>
      <rPr>
        <sz val="8"/>
        <color indexed="8"/>
        <rFont val="Calibri"/>
        <family val="2"/>
      </rPr>
      <t> </t>
    </r>
  </si>
  <si>
    <t>Expenditure on training (Rm)</t>
  </si>
  <si>
    <t xml:space="preserve">South Africa </t>
  </si>
  <si>
    <r>
      <t>Papua New Guinea</t>
    </r>
    <r>
      <rPr>
        <sz val="8"/>
        <color indexed="8"/>
        <rFont val="Calibri"/>
        <family val="2"/>
      </rPr>
      <t> </t>
    </r>
  </si>
  <si>
    <t>XX</t>
  </si>
  <si>
    <t>EMPLOYEES</t>
  </si>
  <si>
    <t>Employees drawn from local communities (%)</t>
  </si>
  <si>
    <t>Gender diversity</t>
  </si>
  <si>
    <t>South Africa:</t>
  </si>
  <si>
    <t>% of workforce who are women</t>
  </si>
  <si>
    <t>% of women in management</t>
  </si>
  <si>
    <r>
      <t xml:space="preserve">% of women in management </t>
    </r>
    <r>
      <rPr>
        <sz val="8"/>
        <color indexed="8"/>
        <rFont val="Calibri"/>
        <family val="2"/>
      </rPr>
      <t> </t>
    </r>
  </si>
  <si>
    <t>SOUTH AFRICA ONLY</t>
  </si>
  <si>
    <t xml:space="preserve">Employment equity </t>
  </si>
  <si>
    <t>Representation by historically disadvantaged persons/South Africans in management (%)</t>
  </si>
  <si>
    <t>Number attending critical skills training</t>
  </si>
  <si>
    <t xml:space="preserve">Housing and accommodation </t>
  </si>
  <si>
    <t xml:space="preserve">Number of employees living in single rooms </t>
  </si>
  <si>
    <t>Harmony's ESG data tables</t>
  </si>
  <si>
    <t xml:space="preserve">ENVIRONMENT </t>
  </si>
  <si>
    <t>SOCIAL</t>
  </si>
  <si>
    <t>GOVERNANCE</t>
  </si>
  <si>
    <t xml:space="preserve">Employees </t>
  </si>
  <si>
    <t>Health</t>
  </si>
  <si>
    <t>Expenditure – environmental management (Rm)</t>
  </si>
  <si>
    <t>na</t>
  </si>
  <si>
    <t xml:space="preserve">Group </t>
  </si>
  <si>
    <t>Environmental incidents</t>
  </si>
  <si>
    <t>Group</t>
  </si>
  <si>
    <t>Land rehabilitation liabilities (Rm)</t>
  </si>
  <si>
    <t>Energy consumption (000MWh)</t>
  </si>
  <si>
    <t>Energy consumption intensity (MWh/t treated)</t>
  </si>
  <si>
    <r>
      <t>1</t>
    </r>
    <r>
      <rPr>
        <i/>
        <sz val="10"/>
        <color indexed="8"/>
        <rFont val="Calibri"/>
        <family val="2"/>
      </rPr>
      <t>Increase in energy consumption driven by Harmony’s acquisition of Moab Khotsong</t>
    </r>
  </si>
  <si>
    <r>
      <t>2</t>
    </r>
    <r>
      <rPr>
        <i/>
        <sz val="10"/>
        <color indexed="8"/>
        <rFont val="Calibri"/>
        <family val="2"/>
      </rPr>
      <t>Includes Papua New Guinea diesel consumption used to produce electricity (13 900MWh)</t>
    </r>
  </si>
  <si>
    <r>
      <t>3</t>
    </r>
    <r>
      <rPr>
        <i/>
        <sz val="10"/>
        <color indexed="8"/>
        <rFont val="Calibri"/>
        <family val="2"/>
      </rPr>
      <t xml:space="preserve">Although full year production included, the plant did stand for planned shutdown </t>
    </r>
  </si>
  <si>
    <t xml:space="preserve">Diesel </t>
  </si>
  <si>
    <t xml:space="preserve">Explosives </t>
  </si>
  <si>
    <t>Petrol</t>
  </si>
  <si>
    <t>Total</t>
  </si>
  <si>
    <t>Total scope 1, 2 and 3 emissions</t>
  </si>
  <si>
    <t xml:space="preserve">Scope 1 </t>
  </si>
  <si>
    <t xml:space="preserve">Scope 2 </t>
  </si>
  <si>
    <t>*3 192 750</t>
  </si>
  <si>
    <t>2 442 256</t>
  </si>
  <si>
    <t>2 512 565</t>
  </si>
  <si>
    <t>2 580 600</t>
  </si>
  <si>
    <t>2 686 401</t>
  </si>
  <si>
    <t>Scope 3</t>
  </si>
  <si>
    <t>3 858 566</t>
  </si>
  <si>
    <t>3 013 291</t>
  </si>
  <si>
    <t>3 068 641</t>
  </si>
  <si>
    <t>3 251 949</t>
  </si>
  <si>
    <t>3 493 535</t>
  </si>
  <si>
    <t>*83</t>
  </si>
  <si>
    <t>GROUP CARBON EMISSIONS INTENSITY</t>
  </si>
  <si>
    <t>*0.1229</t>
  </si>
  <si>
    <t xml:space="preserve">Scope 1 emissions breakdown by source </t>
  </si>
  <si>
    <r>
      <t>CO</t>
    </r>
    <r>
      <rPr>
        <b/>
        <vertAlign val="subscript"/>
        <sz val="10"/>
        <rFont val="Calibri"/>
        <family val="2"/>
      </rPr>
      <t>2</t>
    </r>
    <r>
      <rPr>
        <b/>
        <sz val="10"/>
        <rFont val="Calibri"/>
        <family val="2"/>
      </rPr>
      <t>e tonnes</t>
    </r>
  </si>
  <si>
    <t>% breakdown</t>
  </si>
  <si>
    <t xml:space="preserve">Total emissions - scope 1, 2 and 3 </t>
  </si>
  <si>
    <t xml:space="preserve">Scope 1 emissions intensity by source </t>
  </si>
  <si>
    <r>
      <t>CO</t>
    </r>
    <r>
      <rPr>
        <b/>
        <vertAlign val="subscript"/>
        <sz val="10"/>
        <color indexed="8"/>
        <rFont val="Calibri"/>
        <family val="2"/>
      </rPr>
      <t>2</t>
    </r>
    <r>
      <rPr>
        <b/>
        <sz val="10"/>
        <color indexed="8"/>
        <rFont val="Calibri"/>
        <family val="2"/>
      </rPr>
      <t>e tonnes/tonne treated</t>
    </r>
  </si>
  <si>
    <t xml:space="preserve">Water used for primary activities </t>
  </si>
  <si>
    <t xml:space="preserve">Portable water from external sources </t>
  </si>
  <si>
    <t>Non-portable water from external sources</t>
  </si>
  <si>
    <t xml:space="preserve">Surface water used </t>
  </si>
  <si>
    <t>Groundwater used</t>
  </si>
  <si>
    <t>Water recycled in process</t>
  </si>
  <si>
    <r>
      <t>1</t>
    </r>
    <r>
      <rPr>
        <i/>
        <sz val="10"/>
        <color indexed="8"/>
        <rFont val="Calibri"/>
        <family val="2"/>
      </rPr>
      <t>Increase is due to the inclusion of Moab Khotsong</t>
    </r>
  </si>
  <si>
    <r>
      <t>2</t>
    </r>
    <r>
      <rPr>
        <i/>
        <sz val="10"/>
        <color indexed="8"/>
        <rFont val="Calibri"/>
        <family val="2"/>
      </rPr>
      <t>Increase is non-portable water consumption due to impact of draught on the Free State operations</t>
    </r>
  </si>
  <si>
    <r>
      <rPr>
        <vertAlign val="superscript"/>
        <sz val="10"/>
        <color indexed="8"/>
        <rFont val="Calibri"/>
        <family val="2"/>
      </rPr>
      <t xml:space="preserve">3 </t>
    </r>
    <r>
      <rPr>
        <sz val="10"/>
        <color indexed="8"/>
        <rFont val="Calibri"/>
        <family val="2"/>
      </rPr>
      <t>90</t>
    </r>
  </si>
  <si>
    <r>
      <rPr>
        <vertAlign val="superscript"/>
        <sz val="10"/>
        <color indexed="8"/>
        <rFont val="Calibri"/>
        <family val="2"/>
      </rPr>
      <t>1</t>
    </r>
    <r>
      <rPr>
        <sz val="10"/>
        <color indexed="8"/>
        <rFont val="Calibri"/>
        <family val="2"/>
      </rPr>
      <t xml:space="preserve"> 3 340</t>
    </r>
  </si>
  <si>
    <r>
      <rPr>
        <vertAlign val="superscript"/>
        <sz val="10"/>
        <color indexed="8"/>
        <rFont val="Calibri"/>
        <family val="2"/>
      </rPr>
      <t>2</t>
    </r>
    <r>
      <rPr>
        <sz val="10"/>
        <color indexed="8"/>
        <rFont val="Calibri"/>
        <family val="2"/>
      </rPr>
      <t xml:space="preserve">  131</t>
    </r>
  </si>
  <si>
    <t>MATERIALS USED</t>
  </si>
  <si>
    <t>Rock mined: ore and waste (000t)</t>
  </si>
  <si>
    <t>Ore mined (000t)</t>
  </si>
  <si>
    <t>Waste rock recycled (000t)</t>
  </si>
  <si>
    <t>Slimes recycled (000t)</t>
  </si>
  <si>
    <t>Liquefied petroleum gas (t)</t>
  </si>
  <si>
    <t>Grease (t)</t>
  </si>
  <si>
    <t>Cyanide (000t)</t>
  </si>
  <si>
    <t>Petrol and diesel (000L)</t>
  </si>
  <si>
    <t>Lubricating and hydraulic oil (000L)</t>
  </si>
  <si>
    <t>WASTE GENERATED</t>
  </si>
  <si>
    <t>Oils and grease</t>
  </si>
  <si>
    <t>Grease used (tonnes)</t>
  </si>
  <si>
    <t>Lubricating and hydraulic oil used (ML)</t>
  </si>
  <si>
    <t>Recycled oil – repurposing hydrocarbons to landfill (000 litres)</t>
  </si>
  <si>
    <t>Hazardous waste</t>
  </si>
  <si>
    <t>Tailings (Mt)</t>
  </si>
  <si>
    <t>Hazardous waste to landfill (tonnes)</t>
  </si>
  <si>
    <t>Other waste (recycled)</t>
  </si>
  <si>
    <t>Timber (tonnes)</t>
  </si>
  <si>
    <t>Steel (tonnes)</t>
  </si>
  <si>
    <t>Plastic (tonnes)</t>
  </si>
  <si>
    <r>
      <t>Water consumption intensity (000m</t>
    </r>
    <r>
      <rPr>
        <b/>
        <vertAlign val="superscript"/>
        <sz val="11"/>
        <color indexed="8"/>
        <rFont val="Calibri"/>
        <family val="2"/>
      </rPr>
      <t>3</t>
    </r>
    <r>
      <rPr>
        <b/>
        <sz val="10"/>
        <color indexed="8"/>
        <rFont val="Calibri"/>
        <family val="2"/>
      </rPr>
      <t>/t treated)</t>
    </r>
  </si>
  <si>
    <t>Safety</t>
  </si>
  <si>
    <t xml:space="preserve">Number of fatalities: </t>
  </si>
  <si>
    <t xml:space="preserve">   South Africa </t>
  </si>
  <si>
    <t xml:space="preserve">   Papua New Guinea</t>
  </si>
  <si>
    <t>Lost-time injury frequency rate</t>
  </si>
  <si>
    <t>Health – South Africa</t>
  </si>
  <si>
    <t>Absenteeism</t>
  </si>
  <si>
    <t>Health-related absenteeism (%)</t>
  </si>
  <si>
    <t>Tuberculosis</t>
  </si>
  <si>
    <t>TB screening of employees and contractors</t>
  </si>
  <si>
    <t>% of workforce</t>
  </si>
  <si>
    <t>TB incidence rate (per 100 000 employees tested)</t>
  </si>
  <si>
    <t xml:space="preserve">1 063 </t>
  </si>
  <si>
    <t xml:space="preserve">   Group</t>
  </si>
  <si>
    <t>Lost-time injury frequency rate           (per million hours worked)</t>
  </si>
  <si>
    <t>Fatal injury frequency rate                    (per million hours worked)</t>
  </si>
  <si>
    <t>Employees identified as HIV-positive</t>
  </si>
  <si>
    <t>Employees receiving antiretroviral therapy</t>
  </si>
  <si>
    <t>Employees knowing their HIV status (including contractors) (%)</t>
  </si>
  <si>
    <t>Na</t>
  </si>
  <si>
    <t>Employees receiving antiretroviral therapy (medically uninsured, excluding contractors) (%)</t>
  </si>
  <si>
    <t>Employees receiving antiretroviral therapy will have viral suppression (medically uninsured) (%)</t>
  </si>
  <si>
    <t>Chronic diseases</t>
  </si>
  <si>
    <t>Employees with a chronic condition*</t>
  </si>
  <si>
    <t>Proportion of South African workforce (%)</t>
  </si>
  <si>
    <t>Diabetes (%)</t>
  </si>
  <si>
    <t>Hypertension (%)</t>
  </si>
  <si>
    <t>HIV/Aids** (%)</t>
  </si>
  <si>
    <t xml:space="preserve">Occupational health </t>
  </si>
  <si>
    <t>Heat</t>
  </si>
  <si>
    <t>Heat tolerance tests conducted</t>
  </si>
  <si>
    <t>Heat-related cases reported</t>
  </si>
  <si>
    <t>Noise</t>
  </si>
  <si>
    <t>Number of early noise-induced hearing loss cases</t>
  </si>
  <si>
    <t>Number of cases of compensated noise-induced hearing loss</t>
  </si>
  <si>
    <t>Employees with personalised hearing devices (%)</t>
  </si>
  <si>
    <t>Contractor employees with personalised hearing devices (%)</t>
  </si>
  <si>
    <t>Silicosis</t>
  </si>
  <si>
    <t>Number of cases submitted</t>
  </si>
  <si>
    <t>Number of cases certified</t>
  </si>
  <si>
    <t>* Employees with more than one chronic disease are counted in each condition</t>
  </si>
  <si>
    <t>** From 2016 onwards, includes all HIV positive people not just those on treatment</t>
  </si>
  <si>
    <t>HIV/Aids</t>
  </si>
  <si>
    <r>
      <t>Health – Papua New Guinea</t>
    </r>
    <r>
      <rPr>
        <sz val="8"/>
        <color indexed="8"/>
        <rFont val="Calibri"/>
        <family val="2"/>
      </rPr>
      <t> </t>
    </r>
  </si>
  <si>
    <t>Number of health examinations conducted</t>
  </si>
  <si>
    <t>Number of employees treated for respiratory ailments</t>
  </si>
  <si>
    <t>Local economic development (Rm)</t>
  </si>
  <si>
    <t xml:space="preserve">   Free State</t>
  </si>
  <si>
    <t xml:space="preserve">   Gauteng (West Rand)</t>
  </si>
  <si>
    <t xml:space="preserve">   North West Province</t>
  </si>
  <si>
    <t xml:space="preserve">Corporate social investment – total (Rm) </t>
  </si>
  <si>
    <r>
      <t xml:space="preserve">Group discretionary spend </t>
    </r>
    <r>
      <rPr>
        <sz val="8"/>
        <color indexed="8"/>
        <rFont val="Calibri"/>
        <family val="2"/>
      </rPr>
      <t> </t>
    </r>
  </si>
  <si>
    <r>
      <t>Total discretionary spend</t>
    </r>
    <r>
      <rPr>
        <sz val="8"/>
        <color indexed="8"/>
        <rFont val="Calibri"/>
        <family val="2"/>
      </rPr>
      <t> </t>
    </r>
  </si>
  <si>
    <t>Preferential procurement as a proportion of total discretionary spend (%)</t>
  </si>
  <si>
    <t xml:space="preserve">Spend with small, local black-owned businesses in host communities </t>
  </si>
  <si>
    <t>Environmental management expenditure</t>
  </si>
  <si>
    <t>Rehabilitation liabilities</t>
  </si>
  <si>
    <t>Climate change</t>
  </si>
  <si>
    <t>Energy consumption</t>
  </si>
  <si>
    <t>Carbon emissions</t>
  </si>
  <si>
    <t>Water use</t>
  </si>
  <si>
    <t>Materials used</t>
  </si>
  <si>
    <t>Waste generated</t>
  </si>
  <si>
    <t>Training and development</t>
  </si>
  <si>
    <t>Localisation of employees</t>
  </si>
  <si>
    <t>Employment equity</t>
  </si>
  <si>
    <t xml:space="preserve">South Africa only </t>
  </si>
  <si>
    <t>Fatalities</t>
  </si>
  <si>
    <t>Occupational health</t>
  </si>
  <si>
    <t>SOUTH AFRICA</t>
  </si>
  <si>
    <t>PAPUA NEW GUINEA</t>
  </si>
  <si>
    <t>Number of health examinations</t>
  </si>
  <si>
    <t>Number of respiratory ailments</t>
  </si>
  <si>
    <t>Local economic development</t>
  </si>
  <si>
    <t>Corporate social investment</t>
  </si>
  <si>
    <t>Procurement</t>
  </si>
  <si>
    <t xml:space="preserve">Certifcation and compliance </t>
  </si>
  <si>
    <t>Number of gold plants certified in complaince with the Cyanide Code</t>
  </si>
  <si>
    <t xml:space="preserve">Number of operations in receipt of ISO certification </t>
  </si>
  <si>
    <t xml:space="preserve">% of operations in receipt of ISO certification </t>
  </si>
  <si>
    <r>
      <t>WATER USE  (000m</t>
    </r>
    <r>
      <rPr>
        <b/>
        <vertAlign val="superscript"/>
        <sz val="11"/>
        <color indexed="10"/>
        <rFont val="Calibri"/>
        <family val="2"/>
      </rPr>
      <t>3</t>
    </r>
    <r>
      <rPr>
        <b/>
        <sz val="10"/>
        <color indexed="10"/>
        <rFont val="Calibri"/>
        <family val="2"/>
      </rPr>
      <t>)</t>
    </r>
    <r>
      <rPr>
        <sz val="10"/>
        <color indexed="10"/>
        <rFont val="Calibri"/>
        <family val="2"/>
      </rPr>
      <t xml:space="preserve"> </t>
    </r>
  </si>
  <si>
    <r>
      <t>(CO</t>
    </r>
    <r>
      <rPr>
        <b/>
        <vertAlign val="subscript"/>
        <sz val="10"/>
        <rFont val="Calibri"/>
        <family val="2"/>
      </rPr>
      <t>2</t>
    </r>
    <r>
      <rPr>
        <b/>
        <sz val="10"/>
        <rFont val="Calibri"/>
        <family val="2"/>
      </rPr>
      <t>e tonnes/ tonne treated)</t>
    </r>
  </si>
  <si>
    <r>
      <t>GROUP CARBON EMISSIONS</t>
    </r>
    <r>
      <rPr>
        <sz val="10"/>
        <color indexed="10"/>
        <rFont val="Calibri"/>
        <family val="2"/>
      </rPr>
      <t xml:space="preserve"> </t>
    </r>
  </si>
  <si>
    <r>
      <t xml:space="preserve">* </t>
    </r>
    <r>
      <rPr>
        <i/>
        <sz val="10"/>
        <color indexed="8"/>
        <rFont val="Calibri"/>
        <family val="2"/>
      </rPr>
      <t xml:space="preserve">The inclusion of Moab Khotsong for the full year – presents opportunities for operating efficiencies </t>
    </r>
  </si>
  <si>
    <t>Number of members</t>
  </si>
  <si>
    <t>Board of directors</t>
  </si>
  <si>
    <t xml:space="preserve">    Independent non-executives (%)</t>
  </si>
  <si>
    <t xml:space="preserve">    Non-executives (%)</t>
  </si>
  <si>
    <t>Independent board chairman</t>
  </si>
  <si>
    <t>Lead independent director</t>
  </si>
  <si>
    <t>no</t>
  </si>
  <si>
    <t xml:space="preserve">no </t>
  </si>
  <si>
    <t>yes</t>
  </si>
  <si>
    <t>Board demographics</t>
  </si>
  <si>
    <t>HDP  (%)</t>
  </si>
  <si>
    <t>Women (%)</t>
  </si>
  <si>
    <t xml:space="preserve">    Executive directors (%)</t>
  </si>
  <si>
    <t>Total number of board and board committee meetings held</t>
  </si>
  <si>
    <t xml:space="preserve">Controlling  shareholder </t>
  </si>
  <si>
    <t>yes/no</t>
  </si>
  <si>
    <t>Shareholdings</t>
  </si>
  <si>
    <t>Linked to ESG</t>
  </si>
  <si>
    <t>PwC</t>
  </si>
  <si>
    <t>Ngubane &amp; Co</t>
  </si>
  <si>
    <t xml:space="preserve">CEO - total beneficial shareholding </t>
  </si>
  <si>
    <t xml:space="preserve">ED - total beneficial shareholding </t>
  </si>
  <si>
    <t>Board and board sub-committees</t>
  </si>
  <si>
    <t>% of independent members by committee:</t>
  </si>
  <si>
    <t xml:space="preserve">   Audit and risk committee</t>
  </si>
  <si>
    <t xml:space="preserve">   Nomination committee</t>
  </si>
  <si>
    <t>Ethics</t>
  </si>
  <si>
    <t xml:space="preserve">Ethics (ESG) training - number of employees </t>
  </si>
  <si>
    <t>Contribution to political parties (Rm)</t>
  </si>
  <si>
    <t>Anti-corruption and complaints hotline in place</t>
  </si>
  <si>
    <t>Payments to government</t>
  </si>
  <si>
    <t>Taxation and royalties paid (Rm)</t>
  </si>
  <si>
    <t>Paid on behalf of employees (Rm)</t>
  </si>
  <si>
    <t>Auditors - tenure (years)</t>
  </si>
  <si>
    <t xml:space="preserve">    South Africa</t>
  </si>
  <si>
    <t xml:space="preserve">    Papua New Guinea</t>
  </si>
  <si>
    <t>Community complaints procedure/hotline in place</t>
  </si>
  <si>
    <t>% of operations impacting local communities</t>
  </si>
  <si>
    <t>Impact on communities</t>
  </si>
  <si>
    <t>% of operations with local community enegagement programmes in place</t>
  </si>
  <si>
    <t xml:space="preserve">Security </t>
  </si>
  <si>
    <t xml:space="preserve">   Injuries</t>
  </si>
  <si>
    <t xml:space="preserve">   Fatalities</t>
  </si>
  <si>
    <t>Community members impacted by security interventions</t>
  </si>
  <si>
    <t>Harmony personnel impacted in line of duty</t>
  </si>
  <si>
    <t>Senior management drawn from local communities (%)</t>
  </si>
  <si>
    <t>Employees covered by collective bargaining (%)</t>
  </si>
  <si>
    <t>Collective bargaining</t>
  </si>
  <si>
    <t>Board</t>
  </si>
  <si>
    <t>Core and critical skills</t>
  </si>
  <si>
    <t>Executive management</t>
  </si>
  <si>
    <t>Senior management</t>
  </si>
  <si>
    <t>Middle management</t>
  </si>
  <si>
    <t>Junior management</t>
  </si>
  <si>
    <t>Environment</t>
  </si>
  <si>
    <t>Social</t>
  </si>
  <si>
    <t xml:space="preserve">Governance </t>
  </si>
  <si>
    <t>South African preferential procurement policy</t>
  </si>
  <si>
    <t>Corporate social responsibility (CSR) policy</t>
  </si>
  <si>
    <t>Socio-economic transformation policy</t>
  </si>
  <si>
    <t>Energy efficiency and climate change policy</t>
  </si>
  <si>
    <t>Environmental policy</t>
  </si>
  <si>
    <t>Code of Conduct</t>
  </si>
  <si>
    <t>Behavioral code</t>
  </si>
  <si>
    <t>Communities and socio-economic development</t>
  </si>
  <si>
    <t xml:space="preserve">Human rights </t>
  </si>
  <si>
    <t>Security</t>
  </si>
  <si>
    <t>Executive committee</t>
  </si>
  <si>
    <t>Executive director remuneration</t>
  </si>
  <si>
    <t>Auditors</t>
  </si>
  <si>
    <t xml:space="preserve">Our sustainable development and ESG activities are guided by various policies and by our commitments in terms of the various entities with which we are associated and the frameworks with with we are aligned </t>
  </si>
  <si>
    <t xml:space="preserve">As a responsible corporate citizen, all that we do is guided by our commitment to good governance. This is overseen by the board and its committees. </t>
  </si>
  <si>
    <t>Frameworks and commitments</t>
  </si>
  <si>
    <t>Minerals Council South Africa</t>
  </si>
  <si>
    <t xml:space="preserve">ESG-related policies </t>
  </si>
  <si>
    <t>Papua New Guinea Chamber of Mines</t>
  </si>
  <si>
    <t>Global Reporting Initiative</t>
  </si>
  <si>
    <t>United Nations Sustainable Development Goals</t>
  </si>
  <si>
    <t>International Council on Minerals and Metals (ICMM)</t>
  </si>
  <si>
    <t>United Nations Global Compact</t>
  </si>
  <si>
    <t>Task force on Climate-related Financial Disclosures (TCFD)</t>
  </si>
  <si>
    <t>World Gold Council's Responsible Gold Mining Principles - we have embarked on three-year process for formal certification</t>
  </si>
  <si>
    <t>Voluntary Principles on Security and Human Rights</t>
  </si>
  <si>
    <t>Althouh not formally associted with thes entitites, we are guided by their principles:</t>
  </si>
  <si>
    <t>ESG-related policies, frameworks and commitments</t>
  </si>
  <si>
    <t>Our ESG policies, which are guided by an overarching sustainable development framework, are as follows:</t>
  </si>
  <si>
    <t xml:space="preserve">Oversight of our governance, activities and decision-making is supported by the terms of reference for the board and for each board committee.  </t>
  </si>
  <si>
    <t>0.9</t>
  </si>
  <si>
    <t>1.2</t>
  </si>
  <si>
    <t>1.3</t>
  </si>
  <si>
    <t>0.2</t>
  </si>
  <si>
    <t>0.3</t>
  </si>
  <si>
    <t>1.1</t>
  </si>
  <si>
    <t>% Spent on women Owend Companies - Equal and Geater than 30%</t>
  </si>
  <si>
    <t>0.05</t>
  </si>
  <si>
    <t>0.01</t>
  </si>
  <si>
    <t>0.1</t>
  </si>
  <si>
    <t>% Spent on Women Owend Companies - Geater than 51%</t>
  </si>
  <si>
    <t>1.5</t>
  </si>
  <si>
    <t>1.9</t>
  </si>
  <si>
    <t>4.1</t>
  </si>
  <si>
    <t>3.2</t>
  </si>
  <si>
    <t xml:space="preserve">Total procurement spend on  51% Black-Owned Companies  </t>
  </si>
  <si>
    <t>Other Provinces</t>
  </si>
  <si>
    <t>0.5</t>
  </si>
  <si>
    <t>0.6</t>
  </si>
  <si>
    <t>.04</t>
  </si>
  <si>
    <t>2.8</t>
  </si>
  <si>
    <t>3.8</t>
  </si>
  <si>
    <t>0.8</t>
  </si>
  <si>
    <t>3.7</t>
  </si>
  <si>
    <t>4.4</t>
  </si>
  <si>
    <t>5.1</t>
  </si>
  <si>
    <t>6.3</t>
  </si>
  <si>
    <t>5.6</t>
  </si>
  <si>
    <r>
      <t xml:space="preserve">Preferential Procurement </t>
    </r>
    <r>
      <rPr>
        <i/>
        <sz val="10"/>
        <rFont val="Calibri"/>
        <family val="2"/>
      </rPr>
      <t xml:space="preserve">(BO and BEE Compliant Spend)  </t>
    </r>
    <r>
      <rPr>
        <i/>
        <sz val="8"/>
        <rFont val="Calibri"/>
        <family val="2"/>
      </rPr>
      <t>  </t>
    </r>
  </si>
  <si>
    <t>4.9</t>
  </si>
  <si>
    <t>6.4</t>
  </si>
  <si>
    <t>8.4</t>
  </si>
  <si>
    <t>7.6</t>
  </si>
  <si>
    <t>7.8</t>
  </si>
  <si>
    <t>8.3</t>
  </si>
  <si>
    <t>9.4</t>
  </si>
  <si>
    <t>12.0</t>
  </si>
  <si>
    <t>14.2</t>
  </si>
  <si>
    <t>Procurement (Rb)</t>
  </si>
  <si>
    <t>Cyclone relief</t>
  </si>
  <si>
    <t>Global citizen</t>
  </si>
  <si>
    <t>Phakamani</t>
  </si>
  <si>
    <t>SAASTA</t>
  </si>
  <si>
    <t>METF</t>
  </si>
  <si>
    <t>Enactus</t>
  </si>
  <si>
    <t>0.08</t>
  </si>
  <si>
    <t>Labour sending area</t>
  </si>
  <si>
    <t>0.7</t>
  </si>
  <si>
    <t>0.4</t>
  </si>
  <si>
    <t>North West</t>
  </si>
  <si>
    <t>Gauteng</t>
  </si>
  <si>
    <t>Free State</t>
  </si>
  <si>
    <t>Harmony – total ('Rm)</t>
  </si>
  <si>
    <t xml:space="preserve">     - Agriculture</t>
  </si>
  <si>
    <t xml:space="preserve">     -  Business Development </t>
  </si>
  <si>
    <t xml:space="preserve">     - Education / Youth Development (Mobile Truck)</t>
  </si>
  <si>
    <t xml:space="preserve">     -  Education Infrastructure (schools)</t>
  </si>
  <si>
    <t xml:space="preserve">     -  Sport and Recreation / Youth Development</t>
  </si>
  <si>
    <t xml:space="preserve">     -  SMME Development (Lepharo, Bricks, Tyres)</t>
  </si>
  <si>
    <t xml:space="preserve">     -  Infrastructure</t>
  </si>
  <si>
    <t xml:space="preserve">   North West Province ('Rm)</t>
  </si>
  <si>
    <t xml:space="preserve">     - Agriculture (Veggie projects)</t>
  </si>
  <si>
    <t xml:space="preserve">     -  Business Development (Fochville, Ind Dev)</t>
  </si>
  <si>
    <t xml:space="preserve">     - Education / Youth Development</t>
  </si>
  <si>
    <t xml:space="preserve">     -  Education Infrastructure (Schools)</t>
  </si>
  <si>
    <t xml:space="preserve">     -  Sport and Recreation / Youth Development (Sport)</t>
  </si>
  <si>
    <t xml:space="preserve">     -  SMME Development (Digi Hubs)</t>
  </si>
  <si>
    <t xml:space="preserve">   Gauteng (West Rand) ('Rm)</t>
  </si>
  <si>
    <t xml:space="preserve">     -  Agriculture</t>
  </si>
  <si>
    <t xml:space="preserve">     -  Business Development (LED Strat)</t>
  </si>
  <si>
    <t xml:space="preserve">     - Education / Youth Development (VJS, truck)</t>
  </si>
  <si>
    <t xml:space="preserve">     -  Sport and Recreation / Youth Development (VSA)</t>
  </si>
  <si>
    <t xml:space="preserve">     -  SMME Development (YBC, BDC)</t>
  </si>
  <si>
    <t xml:space="preserve">     -  Infrastructure (Roads)</t>
  </si>
  <si>
    <t xml:space="preserve">   Free State ('Rm)</t>
  </si>
  <si>
    <t>South Africa ('R)</t>
  </si>
  <si>
    <t>People with disabilities</t>
  </si>
  <si>
    <t>Female HDP</t>
  </si>
  <si>
    <t>HDP</t>
  </si>
  <si>
    <t>Australia</t>
  </si>
  <si>
    <t xml:space="preserve">Australia: </t>
  </si>
  <si>
    <t>Average training hours per employee</t>
  </si>
  <si>
    <t>Australia– total</t>
  </si>
  <si>
    <t>% of gold plants certified in complaince with the Cyanide Code relative to total number of gold plants</t>
  </si>
  <si>
    <t>Tonnes Treated</t>
  </si>
  <si>
    <t>* retired as FD effective 30 September 2020</t>
  </si>
  <si>
    <t>Payments to government (Rm)</t>
  </si>
  <si>
    <t>Financial director - total beneficial shareholding*</t>
  </si>
  <si>
    <t>Proportion of remuneration linked to ESG performance (%) **</t>
  </si>
  <si>
    <r>
      <t>**</t>
    </r>
    <r>
      <rPr>
        <sz val="9"/>
        <color indexed="8"/>
        <rFont val="Calibri"/>
        <family val="2"/>
      </rPr>
      <t xml:space="preserve"> new scheme only in place last two years</t>
    </r>
  </si>
</sst>
</file>

<file path=xl/styles.xml><?xml version="1.0" encoding="utf-8"?>
<styleSheet xmlns="http://schemas.openxmlformats.org/spreadsheetml/2006/main">
  <numFmts count="15">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0.00_ ;\-#,##0.00\ "/>
    <numFmt numFmtId="165" formatCode="#,##0_ ;\-#,##0\ "/>
    <numFmt numFmtId="166" formatCode="_-* #,##0_-;\-* #,##0_-;_-* &quot;-&quot;??_-;_-@_-"/>
    <numFmt numFmtId="167" formatCode="0.0"/>
    <numFmt numFmtId="168" formatCode="_-* #,##0.0000_-;\-* #,##0.0000_-;_-* &quot;-&quot;??_-;_-@_-"/>
    <numFmt numFmtId="169" formatCode="_-* #,##0.00000_-;\-* #,##0.00000_-;_-* &quot;-&quot;??_-;_-@_-"/>
    <numFmt numFmtId="170" formatCode="_-* #,##0.000_-;\-* #,##0.000_-;_-* &quot;-&quot;??_-;_-@_-"/>
  </numFmts>
  <fonts count="80">
    <font>
      <sz val="11"/>
      <color theme="1"/>
      <name val="Calibri"/>
      <family val="2"/>
    </font>
    <font>
      <sz val="11"/>
      <color indexed="8"/>
      <name val="Calibri"/>
      <family val="2"/>
    </font>
    <font>
      <sz val="11"/>
      <color indexed="10"/>
      <name val="Calibri"/>
      <family val="2"/>
    </font>
    <font>
      <b/>
      <sz val="11"/>
      <color indexed="8"/>
      <name val="Calibri"/>
      <family val="2"/>
    </font>
    <font>
      <b/>
      <sz val="10"/>
      <color indexed="8"/>
      <name val="Calibri"/>
      <family val="2"/>
    </font>
    <font>
      <b/>
      <i/>
      <sz val="10"/>
      <color indexed="8"/>
      <name val="Calibri"/>
      <family val="2"/>
    </font>
    <font>
      <sz val="10"/>
      <color indexed="8"/>
      <name val="Calibri"/>
      <family val="2"/>
    </font>
    <font>
      <sz val="8"/>
      <color indexed="8"/>
      <name val="Calibri"/>
      <family val="2"/>
    </font>
    <font>
      <i/>
      <sz val="10"/>
      <color indexed="8"/>
      <name val="Calibri"/>
      <family val="2"/>
    </font>
    <font>
      <b/>
      <sz val="11"/>
      <color indexed="10"/>
      <name val="Calibri"/>
      <family val="2"/>
    </font>
    <font>
      <b/>
      <sz val="12"/>
      <color indexed="10"/>
      <name val="Calibri"/>
      <family val="2"/>
    </font>
    <font>
      <b/>
      <sz val="10"/>
      <color indexed="10"/>
      <name val="Calibri"/>
      <family val="2"/>
    </font>
    <font>
      <vertAlign val="superscript"/>
      <sz val="10"/>
      <color indexed="8"/>
      <name val="Calibri"/>
      <family val="2"/>
    </font>
    <font>
      <b/>
      <vertAlign val="subscript"/>
      <sz val="10"/>
      <color indexed="8"/>
      <name val="Calibri"/>
      <family val="2"/>
    </font>
    <font>
      <b/>
      <sz val="10"/>
      <name val="Calibri"/>
      <family val="2"/>
    </font>
    <font>
      <b/>
      <vertAlign val="subscript"/>
      <sz val="10"/>
      <name val="Calibri"/>
      <family val="2"/>
    </font>
    <font>
      <b/>
      <vertAlign val="superscript"/>
      <sz val="11"/>
      <color indexed="8"/>
      <name val="Calibri"/>
      <family val="2"/>
    </font>
    <font>
      <sz val="10"/>
      <color indexed="10"/>
      <name val="Calibri"/>
      <family val="2"/>
    </font>
    <font>
      <sz val="8"/>
      <color indexed="10"/>
      <name val="Calibri"/>
      <family val="2"/>
    </font>
    <font>
      <b/>
      <sz val="24"/>
      <color indexed="8"/>
      <name val="Calibri"/>
      <family val="2"/>
    </font>
    <font>
      <b/>
      <vertAlign val="superscript"/>
      <sz val="11"/>
      <color indexed="10"/>
      <name val="Calibri"/>
      <family val="2"/>
    </font>
    <font>
      <b/>
      <sz val="11"/>
      <name val="Calibri"/>
      <family val="2"/>
    </font>
    <font>
      <sz val="11"/>
      <name val="Calibri"/>
      <family val="2"/>
    </font>
    <font>
      <b/>
      <sz val="14"/>
      <color indexed="10"/>
      <name val="Calibri"/>
      <family val="2"/>
    </font>
    <font>
      <sz val="11"/>
      <color indexed="62"/>
      <name val="Calibri"/>
      <family val="2"/>
    </font>
    <font>
      <i/>
      <sz val="10"/>
      <name val="Calibri"/>
      <family val="2"/>
    </font>
    <font>
      <i/>
      <sz val="8"/>
      <name val="Calibri"/>
      <family val="2"/>
    </font>
    <font>
      <sz val="10"/>
      <name val="Calibri"/>
      <family val="2"/>
    </font>
    <font>
      <b/>
      <sz val="10"/>
      <color indexed="30"/>
      <name val="Calibri"/>
      <family val="2"/>
    </font>
    <font>
      <b/>
      <sz val="9"/>
      <name val="Tahoma"/>
      <family val="2"/>
    </font>
    <font>
      <sz val="9"/>
      <name val="Tahoma"/>
      <family val="2"/>
    </font>
    <font>
      <i/>
      <sz val="9"/>
      <name val="Tahoma"/>
      <family val="2"/>
    </font>
    <font>
      <sz val="9"/>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Calibri"/>
      <family val="2"/>
    </font>
    <font>
      <sz val="8"/>
      <color theme="1"/>
      <name val="Calibri"/>
      <family val="2"/>
    </font>
    <font>
      <b/>
      <sz val="11"/>
      <color rgb="FFFF0000"/>
      <name val="Calibri"/>
      <family val="2"/>
    </font>
    <font>
      <b/>
      <sz val="10"/>
      <color theme="1"/>
      <name val="Calibri"/>
      <family val="2"/>
    </font>
    <font>
      <b/>
      <i/>
      <sz val="10"/>
      <color theme="1"/>
      <name val="Calibri"/>
      <family val="2"/>
    </font>
    <font>
      <b/>
      <sz val="12"/>
      <color rgb="FFFF0000"/>
      <name val="Calibri"/>
      <family val="2"/>
    </font>
    <font>
      <i/>
      <sz val="10"/>
      <color theme="1"/>
      <name val="Calibri"/>
      <family val="2"/>
    </font>
    <font>
      <sz val="10"/>
      <color rgb="FFFF0000"/>
      <name val="Calibri"/>
      <family val="2"/>
    </font>
    <font>
      <b/>
      <sz val="24"/>
      <color theme="1"/>
      <name val="Calibri"/>
      <family val="2"/>
    </font>
    <font>
      <b/>
      <sz val="10"/>
      <color rgb="FFFF0000"/>
      <name val="Calibri"/>
      <family val="2"/>
    </font>
    <font>
      <b/>
      <sz val="14"/>
      <color rgb="FFFF0000"/>
      <name val="Calibri"/>
      <family val="2"/>
    </font>
    <font>
      <sz val="11"/>
      <color theme="4"/>
      <name val="Calibri"/>
      <family val="2"/>
    </font>
    <font>
      <b/>
      <sz val="10"/>
      <color rgb="FF0070C0"/>
      <name val="Calibri"/>
      <family val="2"/>
    </font>
    <font>
      <sz val="10"/>
      <color rgb="FF000000"/>
      <name val="Calibri"/>
      <family val="2"/>
    </font>
    <font>
      <sz val="8"/>
      <color rgb="FFFF0000"/>
      <name val="Calibri"/>
      <family val="2"/>
    </font>
    <font>
      <sz val="9"/>
      <color theme="1"/>
      <name val="Calibri"/>
      <family val="2"/>
    </font>
    <font>
      <vertAlign val="superscript"/>
      <sz val="10"/>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right style="thin"/>
      <top style="thin"/>
      <bottom style="thin"/>
    </border>
    <border>
      <left style="thin"/>
      <right style="thin"/>
      <top/>
      <bottom style="thin"/>
    </border>
    <border>
      <left style="thin"/>
      <right/>
      <top style="thin"/>
      <bottom style="thin"/>
    </border>
    <border>
      <left/>
      <right/>
      <top style="thin"/>
      <bottom style="thin"/>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57">
    <xf numFmtId="0" fontId="0" fillId="0" borderId="0" xfId="0" applyFont="1" applyAlignment="1">
      <alignment/>
    </xf>
    <xf numFmtId="0" fontId="62" fillId="0" borderId="0" xfId="0" applyFont="1" applyAlignment="1">
      <alignment/>
    </xf>
    <xf numFmtId="0" fontId="63" fillId="0" borderId="0" xfId="0" applyFont="1" applyAlignment="1">
      <alignment vertical="center"/>
    </xf>
    <xf numFmtId="0" fontId="61" fillId="0" borderId="0" xfId="0" applyFont="1" applyAlignment="1">
      <alignment/>
    </xf>
    <xf numFmtId="0" fontId="64" fillId="0" borderId="0" xfId="0" applyFont="1" applyAlignment="1">
      <alignment/>
    </xf>
    <xf numFmtId="0" fontId="0" fillId="33" borderId="0" xfId="0" applyFill="1" applyAlignment="1">
      <alignment/>
    </xf>
    <xf numFmtId="0" fontId="0" fillId="0" borderId="10" xfId="0" applyBorder="1" applyAlignment="1">
      <alignment/>
    </xf>
    <xf numFmtId="3" fontId="62" fillId="0" borderId="10" xfId="0" applyNumberFormat="1" applyFont="1" applyBorder="1" applyAlignment="1">
      <alignment horizontal="right" vertical="center" wrapText="1"/>
    </xf>
    <xf numFmtId="0" fontId="65" fillId="0" borderId="10" xfId="0" applyFont="1" applyBorder="1" applyAlignment="1">
      <alignment vertical="center" wrapText="1"/>
    </xf>
    <xf numFmtId="0" fontId="65" fillId="0" borderId="10" xfId="0" applyFont="1" applyBorder="1" applyAlignment="1">
      <alignment horizontal="center" vertical="center" wrapText="1"/>
    </xf>
    <xf numFmtId="0" fontId="65" fillId="0" borderId="10" xfId="0" applyFont="1" applyBorder="1" applyAlignment="1">
      <alignment horizontal="right" vertical="center" wrapText="1"/>
    </xf>
    <xf numFmtId="0" fontId="14" fillId="0" borderId="10" xfId="0" applyFont="1" applyBorder="1" applyAlignment="1">
      <alignment vertical="center" wrapText="1"/>
    </xf>
    <xf numFmtId="0" fontId="0" fillId="0" borderId="0" xfId="0" applyBorder="1" applyAlignment="1">
      <alignment/>
    </xf>
    <xf numFmtId="0" fontId="62" fillId="0" borderId="10" xfId="0" applyFont="1" applyBorder="1" applyAlignment="1">
      <alignment horizontal="left" vertical="center" wrapText="1" indent="5"/>
    </xf>
    <xf numFmtId="0" fontId="0" fillId="0" borderId="0" xfId="0" applyAlignment="1">
      <alignment vertical="center"/>
    </xf>
    <xf numFmtId="0" fontId="62" fillId="0" borderId="10" xfId="0" applyFont="1" applyBorder="1" applyAlignment="1">
      <alignment vertical="center"/>
    </xf>
    <xf numFmtId="0" fontId="0" fillId="0" borderId="0" xfId="0" applyAlignment="1">
      <alignment horizontal="right"/>
    </xf>
    <xf numFmtId="0" fontId="0" fillId="0" borderId="0" xfId="0" applyAlignment="1">
      <alignment/>
    </xf>
    <xf numFmtId="0" fontId="62" fillId="0" borderId="10" xfId="0" applyFont="1" applyBorder="1" applyAlignment="1">
      <alignment horizontal="right" vertical="center"/>
    </xf>
    <xf numFmtId="3" fontId="62" fillId="0" borderId="10" xfId="0" applyNumberFormat="1" applyFont="1" applyBorder="1" applyAlignment="1">
      <alignment horizontal="right" vertical="center"/>
    </xf>
    <xf numFmtId="0" fontId="66" fillId="0" borderId="10" xfId="0" applyFont="1" applyBorder="1" applyAlignment="1">
      <alignment vertical="center" wrapText="1"/>
    </xf>
    <xf numFmtId="0" fontId="67" fillId="0" borderId="10" xfId="0" applyFont="1" applyBorder="1" applyAlignment="1">
      <alignment vertical="center" wrapText="1"/>
    </xf>
    <xf numFmtId="0" fontId="62" fillId="0" borderId="11" xfId="0" applyFont="1" applyBorder="1" applyAlignment="1">
      <alignment vertical="center" wrapText="1"/>
    </xf>
    <xf numFmtId="0" fontId="62" fillId="0" borderId="11" xfId="0" applyFont="1" applyBorder="1" applyAlignment="1">
      <alignment horizontal="right" vertical="center" wrapText="1"/>
    </xf>
    <xf numFmtId="0" fontId="68" fillId="0" borderId="10" xfId="0" applyFont="1" applyBorder="1" applyAlignment="1">
      <alignment vertical="center"/>
    </xf>
    <xf numFmtId="0" fontId="69" fillId="0" borderId="10" xfId="0" applyFont="1" applyBorder="1" applyAlignment="1">
      <alignment vertical="center"/>
    </xf>
    <xf numFmtId="0" fontId="61" fillId="0" borderId="0" xfId="0" applyFont="1" applyAlignment="1">
      <alignment vertical="center"/>
    </xf>
    <xf numFmtId="0" fontId="69" fillId="0" borderId="0" xfId="0" applyFont="1" applyBorder="1" applyAlignment="1">
      <alignment vertical="center"/>
    </xf>
    <xf numFmtId="0" fontId="60" fillId="0" borderId="0" xfId="0" applyFont="1" applyAlignment="1">
      <alignment/>
    </xf>
    <xf numFmtId="0" fontId="70" fillId="0" borderId="0" xfId="0" applyFont="1" applyAlignment="1">
      <alignment/>
    </xf>
    <xf numFmtId="0" fontId="71" fillId="0" borderId="10" xfId="0" applyFont="1" applyFill="1" applyBorder="1" applyAlignment="1">
      <alignment vertical="center" wrapText="1"/>
    </xf>
    <xf numFmtId="0" fontId="14" fillId="0" borderId="11" xfId="0" applyFont="1" applyBorder="1" applyAlignment="1">
      <alignment vertical="center" wrapText="1"/>
    </xf>
    <xf numFmtId="0" fontId="61" fillId="33" borderId="0" xfId="0" applyFont="1" applyFill="1" applyBorder="1" applyAlignment="1">
      <alignment/>
    </xf>
    <xf numFmtId="0" fontId="61" fillId="33" borderId="0" xfId="0" applyFont="1" applyFill="1" applyAlignment="1">
      <alignment/>
    </xf>
    <xf numFmtId="0" fontId="14" fillId="0" borderId="10" xfId="0" applyFont="1" applyFill="1" applyBorder="1" applyAlignment="1">
      <alignment vertical="center" wrapText="1"/>
    </xf>
    <xf numFmtId="0" fontId="62" fillId="0" borderId="10" xfId="0" applyFont="1" applyBorder="1" applyAlignment="1">
      <alignment/>
    </xf>
    <xf numFmtId="0" fontId="65" fillId="0" borderId="10" xfId="0" applyFont="1" applyBorder="1" applyAlignment="1">
      <alignment/>
    </xf>
    <xf numFmtId="0" fontId="62" fillId="0" borderId="10" xfId="0" applyFont="1" applyBorder="1" applyAlignment="1">
      <alignment wrapText="1"/>
    </xf>
    <xf numFmtId="0" fontId="0" fillId="0" borderId="10" xfId="0" applyBorder="1" applyAlignment="1">
      <alignment horizontal="center" vertical="center"/>
    </xf>
    <xf numFmtId="0" fontId="71" fillId="0" borderId="10" xfId="0" applyFont="1" applyBorder="1" applyAlignment="1">
      <alignment/>
    </xf>
    <xf numFmtId="0" fontId="71" fillId="0" borderId="10" xfId="0" applyFont="1" applyFill="1" applyBorder="1" applyAlignment="1">
      <alignment/>
    </xf>
    <xf numFmtId="0" fontId="64" fillId="0" borderId="10" xfId="0" applyFont="1" applyBorder="1" applyAlignment="1">
      <alignment/>
    </xf>
    <xf numFmtId="0" fontId="0" fillId="0" borderId="10" xfId="0" applyBorder="1" applyAlignment="1">
      <alignment horizontal="center"/>
    </xf>
    <xf numFmtId="0" fontId="0" fillId="0" borderId="10" xfId="0" applyBorder="1" applyAlignment="1">
      <alignment wrapText="1"/>
    </xf>
    <xf numFmtId="0" fontId="0" fillId="34" borderId="10" xfId="0" applyFill="1" applyBorder="1" applyAlignment="1">
      <alignment/>
    </xf>
    <xf numFmtId="0" fontId="0" fillId="0" borderId="10" xfId="0" applyFill="1" applyBorder="1" applyAlignment="1">
      <alignment/>
    </xf>
    <xf numFmtId="0" fontId="21" fillId="0" borderId="10" xfId="0" applyFont="1" applyBorder="1" applyAlignment="1">
      <alignment/>
    </xf>
    <xf numFmtId="0" fontId="22" fillId="34" borderId="10" xfId="0" applyFont="1" applyFill="1" applyBorder="1" applyAlignment="1">
      <alignment horizontal="left" wrapText="1"/>
    </xf>
    <xf numFmtId="0" fontId="0" fillId="0" borderId="10" xfId="0" applyFont="1" applyFill="1" applyBorder="1" applyAlignment="1">
      <alignment horizontal="left" wrapText="1"/>
    </xf>
    <xf numFmtId="0" fontId="0" fillId="0" borderId="10" xfId="0" applyFont="1" applyBorder="1" applyAlignment="1">
      <alignment horizontal="left"/>
    </xf>
    <xf numFmtId="0" fontId="60" fillId="0" borderId="10" xfId="0" applyFont="1" applyFill="1" applyBorder="1" applyAlignment="1">
      <alignment horizontal="left" wrapText="1"/>
    </xf>
    <xf numFmtId="0" fontId="0" fillId="0" borderId="12" xfId="0" applyFont="1" applyFill="1" applyBorder="1" applyAlignment="1">
      <alignment horizontal="left" wrapText="1"/>
    </xf>
    <xf numFmtId="0" fontId="67" fillId="0" borderId="10" xfId="0" applyFont="1" applyBorder="1" applyAlignment="1">
      <alignment/>
    </xf>
    <xf numFmtId="0" fontId="0" fillId="0" borderId="10" xfId="0" applyFont="1" applyBorder="1" applyAlignment="1">
      <alignment horizontal="left" wrapText="1"/>
    </xf>
    <xf numFmtId="0" fontId="72" fillId="0" borderId="0" xfId="0" applyFont="1" applyAlignment="1">
      <alignment/>
    </xf>
    <xf numFmtId="0" fontId="61" fillId="34" borderId="0" xfId="0" applyFont="1" applyFill="1" applyBorder="1" applyAlignment="1">
      <alignment/>
    </xf>
    <xf numFmtId="0" fontId="61" fillId="34" borderId="0" xfId="0" applyFont="1" applyFill="1" applyAlignment="1">
      <alignment/>
    </xf>
    <xf numFmtId="0" fontId="62" fillId="0" borderId="10" xfId="0" applyFont="1" applyBorder="1" applyAlignment="1">
      <alignment horizontal="right" vertical="center" wrapText="1"/>
    </xf>
    <xf numFmtId="0" fontId="71" fillId="0" borderId="10" xfId="0" applyFont="1" applyBorder="1" applyAlignment="1">
      <alignment vertical="center" wrapText="1"/>
    </xf>
    <xf numFmtId="0" fontId="62" fillId="0" borderId="10" xfId="0" applyFont="1" applyBorder="1" applyAlignment="1">
      <alignment vertical="center" wrapText="1"/>
    </xf>
    <xf numFmtId="41" fontId="0" fillId="0" borderId="0" xfId="0" applyNumberFormat="1" applyAlignment="1">
      <alignment/>
    </xf>
    <xf numFmtId="0" fontId="73" fillId="0" borderId="0" xfId="0" applyFont="1" applyAlignment="1">
      <alignment/>
    </xf>
    <xf numFmtId="41" fontId="0" fillId="0" borderId="10" xfId="0" applyNumberFormat="1" applyBorder="1" applyAlignment="1">
      <alignment horizontal="center" vertical="center"/>
    </xf>
    <xf numFmtId="0" fontId="0" fillId="34" borderId="0" xfId="0" applyFill="1" applyAlignment="1">
      <alignment/>
    </xf>
    <xf numFmtId="0" fontId="61" fillId="34" borderId="0" xfId="0" applyFont="1" applyFill="1" applyAlignment="1">
      <alignment vertical="center"/>
    </xf>
    <xf numFmtId="41" fontId="0" fillId="0" borderId="10" xfId="0" applyNumberFormat="1" applyBorder="1" applyAlignment="1">
      <alignment/>
    </xf>
    <xf numFmtId="41" fontId="0" fillId="34" borderId="10" xfId="0" applyNumberFormat="1" applyFill="1" applyBorder="1" applyAlignment="1">
      <alignment/>
    </xf>
    <xf numFmtId="0" fontId="62" fillId="34" borderId="10" xfId="0" applyFont="1" applyFill="1" applyBorder="1" applyAlignment="1">
      <alignment horizontal="right" vertical="center" wrapText="1"/>
    </xf>
    <xf numFmtId="3" fontId="62" fillId="34" borderId="10" xfId="0" applyNumberFormat="1" applyFont="1" applyFill="1" applyBorder="1" applyAlignment="1">
      <alignment horizontal="right" vertical="center" wrapText="1"/>
    </xf>
    <xf numFmtId="41" fontId="62" fillId="34" borderId="10" xfId="0" applyNumberFormat="1" applyFont="1" applyFill="1" applyBorder="1" applyAlignment="1">
      <alignment horizontal="right" vertical="center" wrapText="1"/>
    </xf>
    <xf numFmtId="0" fontId="62" fillId="34" borderId="10" xfId="0" applyFont="1" applyFill="1" applyBorder="1" applyAlignment="1">
      <alignment vertical="center" wrapText="1"/>
    </xf>
    <xf numFmtId="0" fontId="62" fillId="34" borderId="10" xfId="0" applyFont="1" applyFill="1" applyBorder="1" applyAlignment="1">
      <alignment horizontal="left" vertical="center" wrapText="1" indent="1"/>
    </xf>
    <xf numFmtId="0" fontId="66" fillId="34" borderId="10" xfId="0" applyFont="1" applyFill="1" applyBorder="1" applyAlignment="1">
      <alignment vertical="center" wrapText="1"/>
    </xf>
    <xf numFmtId="0" fontId="71" fillId="34" borderId="10" xfId="0" applyFont="1" applyFill="1" applyBorder="1" applyAlignment="1">
      <alignment vertical="center" wrapText="1"/>
    </xf>
    <xf numFmtId="0" fontId="69" fillId="0" borderId="0" xfId="0" applyFont="1" applyAlignment="1">
      <alignment/>
    </xf>
    <xf numFmtId="41" fontId="62" fillId="0" borderId="10" xfId="0" applyNumberFormat="1" applyFont="1" applyBorder="1" applyAlignment="1">
      <alignment horizontal="right" vertical="center" wrapText="1"/>
    </xf>
    <xf numFmtId="41" fontId="62" fillId="0" borderId="13" xfId="0" applyNumberFormat="1" applyFont="1" applyBorder="1" applyAlignment="1">
      <alignment horizontal="right" vertical="center" wrapText="1"/>
    </xf>
    <xf numFmtId="41" fontId="27" fillId="0" borderId="10" xfId="0" applyNumberFormat="1" applyFont="1" applyBorder="1" applyAlignment="1">
      <alignment horizontal="right" vertical="center" wrapText="1"/>
    </xf>
    <xf numFmtId="41" fontId="27" fillId="0" borderId="10" xfId="0" applyNumberFormat="1" applyFont="1" applyBorder="1" applyAlignment="1">
      <alignment/>
    </xf>
    <xf numFmtId="0" fontId="27" fillId="0" borderId="10" xfId="0" applyFont="1" applyBorder="1" applyAlignment="1">
      <alignment/>
    </xf>
    <xf numFmtId="41" fontId="22" fillId="0" borderId="10" xfId="0" applyNumberFormat="1" applyFont="1" applyBorder="1" applyAlignment="1">
      <alignment/>
    </xf>
    <xf numFmtId="41" fontId="62" fillId="0" borderId="10" xfId="0" applyNumberFormat="1" applyFont="1" applyBorder="1" applyAlignment="1">
      <alignment horizontal="center" vertical="center" wrapText="1"/>
    </xf>
    <xf numFmtId="0" fontId="27" fillId="0" borderId="10" xfId="0" applyFont="1" applyBorder="1" applyAlignment="1">
      <alignment vertical="center" wrapText="1"/>
    </xf>
    <xf numFmtId="41" fontId="62" fillId="0" borderId="0" xfId="0" applyNumberFormat="1" applyFont="1" applyAlignment="1">
      <alignment horizontal="center"/>
    </xf>
    <xf numFmtId="0" fontId="71" fillId="0" borderId="10" xfId="0" applyFont="1" applyBorder="1" applyAlignment="1">
      <alignment horizontal="right" vertical="center" wrapText="1"/>
    </xf>
    <xf numFmtId="164" fontId="71" fillId="0" borderId="10" xfId="0" applyNumberFormat="1" applyFont="1" applyBorder="1" applyAlignment="1">
      <alignment horizontal="right" vertical="center" wrapText="1"/>
    </xf>
    <xf numFmtId="41" fontId="74" fillId="0" borderId="10" xfId="0" applyNumberFormat="1" applyFont="1" applyBorder="1" applyAlignment="1">
      <alignment horizontal="right" vertical="center" wrapText="1"/>
    </xf>
    <xf numFmtId="0" fontId="74" fillId="0" borderId="10" xfId="0" applyFont="1" applyBorder="1" applyAlignment="1">
      <alignment vertical="center" wrapText="1"/>
    </xf>
    <xf numFmtId="165" fontId="62" fillId="0" borderId="10" xfId="0" applyNumberFormat="1" applyFont="1" applyBorder="1" applyAlignment="1">
      <alignment horizontal="right" vertical="center" wrapText="1"/>
    </xf>
    <xf numFmtId="41" fontId="71" fillId="0" borderId="10" xfId="0" applyNumberFormat="1" applyFont="1" applyBorder="1" applyAlignment="1">
      <alignment horizontal="right" vertical="center" wrapText="1"/>
    </xf>
    <xf numFmtId="41" fontId="65" fillId="0" borderId="10" xfId="0" applyNumberFormat="1" applyFont="1" applyBorder="1" applyAlignment="1">
      <alignment horizontal="right" vertical="center" wrapText="1"/>
    </xf>
    <xf numFmtId="41" fontId="65" fillId="35" borderId="10" xfId="0" applyNumberFormat="1" applyFont="1" applyFill="1" applyBorder="1" applyAlignment="1">
      <alignment horizontal="center" vertical="center" wrapText="1"/>
    </xf>
    <xf numFmtId="0" fontId="27" fillId="34" borderId="10" xfId="0" applyFont="1" applyFill="1" applyBorder="1" applyAlignment="1">
      <alignment vertical="center" wrapText="1"/>
    </xf>
    <xf numFmtId="0" fontId="27" fillId="34" borderId="14" xfId="0" applyFont="1" applyFill="1" applyBorder="1" applyAlignment="1">
      <alignment vertical="center" wrapText="1"/>
    </xf>
    <xf numFmtId="9" fontId="22" fillId="34" borderId="10" xfId="57" applyFont="1" applyFill="1" applyBorder="1" applyAlignment="1">
      <alignment/>
    </xf>
    <xf numFmtId="0" fontId="0" fillId="34" borderId="0" xfId="0" applyFill="1" applyBorder="1" applyAlignment="1">
      <alignment/>
    </xf>
    <xf numFmtId="0" fontId="61" fillId="34" borderId="0" xfId="0" applyFont="1" applyFill="1" applyBorder="1" applyAlignment="1">
      <alignment horizontal="center" wrapText="1"/>
    </xf>
    <xf numFmtId="0" fontId="61" fillId="34" borderId="0" xfId="0" applyFont="1" applyFill="1" applyBorder="1" applyAlignment="1">
      <alignment vertical="center"/>
    </xf>
    <xf numFmtId="0" fontId="27" fillId="34" borderId="10" xfId="0" applyFont="1" applyFill="1" applyBorder="1" applyAlignment="1">
      <alignment horizontal="right" vertical="center" wrapText="1"/>
    </xf>
    <xf numFmtId="3" fontId="27" fillId="34" borderId="15" xfId="0" applyNumberFormat="1" applyFont="1" applyFill="1" applyBorder="1" applyAlignment="1">
      <alignment horizontal="right" vertical="center" wrapText="1"/>
    </xf>
    <xf numFmtId="3" fontId="27" fillId="34" borderId="10" xfId="0" applyNumberFormat="1" applyFont="1" applyFill="1" applyBorder="1" applyAlignment="1">
      <alignment horizontal="right" vertical="center" wrapText="1"/>
    </xf>
    <xf numFmtId="0" fontId="69" fillId="34" borderId="0" xfId="0" applyFont="1" applyFill="1" applyBorder="1" applyAlignment="1">
      <alignment horizontal="center" wrapText="1"/>
    </xf>
    <xf numFmtId="0" fontId="27" fillId="34" borderId="15" xfId="0" applyFont="1" applyFill="1" applyBorder="1" applyAlignment="1">
      <alignment horizontal="right" vertical="center" wrapText="1"/>
    </xf>
    <xf numFmtId="0" fontId="62" fillId="34" borderId="0" xfId="0" applyFont="1" applyFill="1" applyBorder="1" applyAlignment="1">
      <alignment/>
    </xf>
    <xf numFmtId="0" fontId="27" fillId="34" borderId="11" xfId="0" applyFont="1" applyFill="1" applyBorder="1" applyAlignment="1">
      <alignment horizontal="right" vertical="center" wrapText="1"/>
    </xf>
    <xf numFmtId="0" fontId="62" fillId="34" borderId="16" xfId="0" applyFont="1" applyFill="1" applyBorder="1" applyAlignment="1">
      <alignment horizontal="left" vertical="center" readingOrder="1"/>
    </xf>
    <xf numFmtId="166" fontId="62" fillId="0" borderId="10" xfId="42" applyNumberFormat="1" applyFont="1" applyBorder="1" applyAlignment="1">
      <alignment horizontal="right" vertical="center" wrapText="1"/>
    </xf>
    <xf numFmtId="3" fontId="27" fillId="0" borderId="10" xfId="0" applyNumberFormat="1" applyFont="1" applyBorder="1" applyAlignment="1">
      <alignment horizontal="right" vertical="center" wrapText="1"/>
    </xf>
    <xf numFmtId="0" fontId="71" fillId="0" borderId="10" xfId="0" applyFont="1" applyBorder="1" applyAlignment="1">
      <alignment horizontal="center" vertical="center" wrapText="1"/>
    </xf>
    <xf numFmtId="166" fontId="27" fillId="0" borderId="10" xfId="0" applyNumberFormat="1" applyFont="1" applyBorder="1" applyAlignment="1">
      <alignment horizontal="center" vertical="center" wrapText="1"/>
    </xf>
    <xf numFmtId="0" fontId="62" fillId="0" borderId="10" xfId="0" applyFont="1" applyFill="1" applyBorder="1" applyAlignment="1">
      <alignment vertical="center" wrapText="1"/>
    </xf>
    <xf numFmtId="1" fontId="62" fillId="0" borderId="10" xfId="0" applyNumberFormat="1" applyFont="1" applyBorder="1" applyAlignment="1">
      <alignment horizontal="right" vertical="center" wrapText="1"/>
    </xf>
    <xf numFmtId="167" fontId="62" fillId="0" borderId="10" xfId="0" applyNumberFormat="1" applyFont="1" applyBorder="1" applyAlignment="1">
      <alignment horizontal="right" vertical="center" wrapText="1"/>
    </xf>
    <xf numFmtId="0" fontId="0" fillId="0" borderId="0" xfId="0" applyFill="1" applyAlignment="1">
      <alignment/>
    </xf>
    <xf numFmtId="0" fontId="61" fillId="0" borderId="0" xfId="0" applyFont="1" applyFill="1" applyAlignment="1">
      <alignment/>
    </xf>
    <xf numFmtId="0" fontId="62" fillId="0" borderId="10" xfId="0" applyFont="1" applyFill="1" applyBorder="1" applyAlignment="1">
      <alignment horizontal="right" vertical="center" wrapText="1"/>
    </xf>
    <xf numFmtId="0" fontId="61" fillId="0" borderId="0" xfId="0" applyFont="1" applyFill="1" applyBorder="1" applyAlignment="1">
      <alignment/>
    </xf>
    <xf numFmtId="2" fontId="62" fillId="0" borderId="10" xfId="0" applyNumberFormat="1" applyFont="1" applyBorder="1" applyAlignment="1">
      <alignment horizontal="right" vertical="center" wrapText="1"/>
    </xf>
    <xf numFmtId="168" fontId="62" fillId="0" borderId="10" xfId="42" applyNumberFormat="1" applyFont="1" applyFill="1" applyBorder="1" applyAlignment="1">
      <alignment horizontal="right" vertical="center" wrapText="1"/>
    </xf>
    <xf numFmtId="0" fontId="75" fillId="33" borderId="10" xfId="0" applyFont="1" applyFill="1" applyBorder="1" applyAlignment="1">
      <alignment horizontal="left" vertical="center" readingOrder="1"/>
    </xf>
    <xf numFmtId="169" fontId="62" fillId="0" borderId="10" xfId="42" applyNumberFormat="1" applyFont="1" applyFill="1" applyBorder="1" applyAlignment="1">
      <alignment horizontal="right" vertical="center" wrapText="1"/>
    </xf>
    <xf numFmtId="170" fontId="62" fillId="0" borderId="10" xfId="42" applyNumberFormat="1" applyFont="1" applyFill="1" applyBorder="1" applyAlignment="1">
      <alignment horizontal="right" vertical="center" wrapText="1"/>
    </xf>
    <xf numFmtId="9" fontId="62" fillId="0" borderId="10" xfId="0" applyNumberFormat="1" applyFont="1" applyBorder="1" applyAlignment="1">
      <alignment horizontal="right" vertical="center" wrapText="1"/>
    </xf>
    <xf numFmtId="9" fontId="62" fillId="0" borderId="10" xfId="57" applyFont="1" applyBorder="1" applyAlignment="1">
      <alignment horizontal="right" vertical="center" wrapText="1"/>
    </xf>
    <xf numFmtId="3" fontId="0" fillId="0" borderId="0" xfId="0" applyNumberFormat="1" applyAlignment="1">
      <alignment/>
    </xf>
    <xf numFmtId="9" fontId="0" fillId="0" borderId="0" xfId="57" applyFont="1" applyAlignment="1">
      <alignment/>
    </xf>
    <xf numFmtId="0" fontId="76" fillId="0" borderId="0" xfId="0" applyFont="1" applyFill="1" applyAlignment="1">
      <alignment vertical="center"/>
    </xf>
    <xf numFmtId="0" fontId="61" fillId="0" borderId="0" xfId="0" applyFont="1" applyFill="1" applyBorder="1" applyAlignment="1">
      <alignment horizontal="center" wrapText="1"/>
    </xf>
    <xf numFmtId="0" fontId="61" fillId="0" borderId="0" xfId="0" applyFont="1" applyFill="1" applyAlignment="1">
      <alignment horizontal="center" wrapText="1"/>
    </xf>
    <xf numFmtId="0" fontId="77" fillId="0" borderId="0" xfId="0" applyFont="1" applyAlignment="1">
      <alignment/>
    </xf>
    <xf numFmtId="3" fontId="0" fillId="0" borderId="10" xfId="0" applyNumberFormat="1" applyBorder="1" applyAlignment="1">
      <alignment/>
    </xf>
    <xf numFmtId="0" fontId="62" fillId="34" borderId="10" xfId="0" applyFont="1" applyFill="1" applyBorder="1" applyAlignment="1">
      <alignment/>
    </xf>
    <xf numFmtId="4" fontId="62" fillId="34" borderId="10" xfId="0" applyNumberFormat="1" applyFont="1" applyFill="1" applyBorder="1" applyAlignment="1">
      <alignment horizontal="right" vertical="center" wrapText="1"/>
    </xf>
    <xf numFmtId="0" fontId="0" fillId="0" borderId="0" xfId="0" applyAlignment="1">
      <alignment wrapText="1"/>
    </xf>
    <xf numFmtId="0" fontId="62" fillId="0" borderId="10" xfId="0" applyFont="1" applyBorder="1" applyAlignment="1">
      <alignment horizontal="right" vertical="center" wrapText="1"/>
    </xf>
    <xf numFmtId="0" fontId="71" fillId="0" borderId="10" xfId="0" applyFont="1" applyBorder="1" applyAlignment="1">
      <alignment vertical="center" wrapText="1"/>
    </xf>
    <xf numFmtId="0" fontId="62" fillId="0" borderId="10" xfId="0" applyFont="1" applyBorder="1" applyAlignment="1">
      <alignment vertical="center" wrapText="1"/>
    </xf>
    <xf numFmtId="0" fontId="78" fillId="0" borderId="10" xfId="0" applyFont="1" applyBorder="1" applyAlignment="1">
      <alignment vertical="center" wrapText="1"/>
    </xf>
    <xf numFmtId="0" fontId="62" fillId="0" borderId="15" xfId="0" applyFont="1" applyBorder="1" applyAlignment="1">
      <alignment vertical="center" wrapText="1"/>
    </xf>
    <xf numFmtId="0" fontId="0" fillId="0" borderId="16" xfId="0" applyBorder="1" applyAlignment="1">
      <alignment vertical="center" wrapText="1"/>
    </xf>
    <xf numFmtId="0" fontId="0" fillId="0" borderId="13" xfId="0" applyBorder="1" applyAlignment="1">
      <alignment vertical="center" wrapText="1"/>
    </xf>
    <xf numFmtId="0" fontId="78" fillId="0" borderId="15" xfId="0" applyFont="1" applyBorder="1" applyAlignment="1">
      <alignment vertical="center" wrapText="1"/>
    </xf>
    <xf numFmtId="0" fontId="78" fillId="0" borderId="11" xfId="0" applyFont="1" applyBorder="1" applyAlignment="1">
      <alignment vertical="center" wrapText="1"/>
    </xf>
    <xf numFmtId="0" fontId="78" fillId="0" borderId="0" xfId="0" applyFont="1" applyBorder="1" applyAlignment="1">
      <alignment vertical="center" wrapText="1"/>
    </xf>
    <xf numFmtId="0" fontId="78" fillId="0" borderId="14" xfId="0" applyFont="1" applyBorder="1" applyAlignment="1">
      <alignment vertical="center" wrapText="1"/>
    </xf>
    <xf numFmtId="9" fontId="22" fillId="34" borderId="10" xfId="0" applyNumberFormat="1" applyFont="1" applyFill="1" applyBorder="1" applyAlignment="1">
      <alignment horizontal="center"/>
    </xf>
    <xf numFmtId="0" fontId="22" fillId="34" borderId="10" xfId="0" applyFont="1" applyFill="1" applyBorder="1" applyAlignment="1">
      <alignment horizontal="center"/>
    </xf>
    <xf numFmtId="10" fontId="22" fillId="34" borderId="10" xfId="0" applyNumberFormat="1" applyFont="1" applyFill="1" applyBorder="1" applyAlignment="1">
      <alignment horizontal="center"/>
    </xf>
    <xf numFmtId="0" fontId="61" fillId="34" borderId="0" xfId="0" applyFont="1" applyFill="1" applyBorder="1" applyAlignment="1">
      <alignment horizontal="center" wrapText="1"/>
    </xf>
    <xf numFmtId="0" fontId="69" fillId="34" borderId="17" xfId="0" applyFont="1" applyFill="1" applyBorder="1" applyAlignment="1">
      <alignment horizontal="center" wrapText="1"/>
    </xf>
    <xf numFmtId="0" fontId="69" fillId="34" borderId="0" xfId="0" applyFont="1" applyFill="1" applyAlignment="1">
      <alignment horizontal="center" wrapText="1"/>
    </xf>
    <xf numFmtId="0" fontId="61" fillId="0" borderId="17" xfId="0" applyFont="1" applyFill="1" applyBorder="1" applyAlignment="1">
      <alignment horizontal="center" wrapText="1"/>
    </xf>
    <xf numFmtId="0" fontId="61" fillId="0" borderId="0" xfId="0" applyFont="1" applyFill="1" applyAlignment="1">
      <alignment horizontal="center" wrapText="1"/>
    </xf>
    <xf numFmtId="0" fontId="0" fillId="0" borderId="0" xfId="0" applyFill="1" applyBorder="1" applyAlignment="1">
      <alignment horizontal="left" vertical="center" wrapText="1"/>
    </xf>
    <xf numFmtId="0" fontId="0" fillId="0" borderId="17" xfId="0" applyBorder="1" applyAlignment="1">
      <alignment vertical="top" wrapText="1"/>
    </xf>
    <xf numFmtId="0" fontId="0" fillId="0" borderId="0" xfId="0" applyAlignment="1">
      <alignment vertical="top" wrapText="1"/>
    </xf>
    <xf numFmtId="0" fontId="64" fillId="0" borderId="10" xfId="0" applyFont="1" applyFill="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39"/>
  <sheetViews>
    <sheetView tabSelected="1" zoomScalePageLayoutView="0" workbookViewId="0" topLeftCell="A1">
      <selection activeCell="N25" sqref="N25"/>
    </sheetView>
  </sheetViews>
  <sheetFormatPr defaultColWidth="9.140625" defaultRowHeight="15"/>
  <cols>
    <col min="1" max="1" width="2.28125" style="0" customWidth="1"/>
    <col min="2" max="2" width="4.57421875" style="0" customWidth="1"/>
    <col min="3" max="3" width="11.28125" style="0" customWidth="1"/>
    <col min="6" max="6" width="9.140625" style="0" customWidth="1"/>
    <col min="7" max="7" width="2.8515625" style="0" customWidth="1"/>
    <col min="8" max="8" width="2.28125" style="0" customWidth="1"/>
  </cols>
  <sheetData>
    <row r="1" spans="1:3" ht="31.5">
      <c r="A1" s="29" t="s">
        <v>34</v>
      </c>
      <c r="B1" s="29"/>
      <c r="C1" s="29"/>
    </row>
    <row r="3" spans="1:13" ht="15">
      <c r="A3" s="4" t="s">
        <v>35</v>
      </c>
      <c r="G3" s="4" t="s">
        <v>36</v>
      </c>
      <c r="M3" s="4" t="s">
        <v>37</v>
      </c>
    </row>
    <row r="4" ht="15">
      <c r="G4" s="28" t="s">
        <v>38</v>
      </c>
    </row>
    <row r="5" spans="1:13" ht="15">
      <c r="A5" t="s">
        <v>167</v>
      </c>
      <c r="H5" t="s">
        <v>6</v>
      </c>
      <c r="M5" t="s">
        <v>197</v>
      </c>
    </row>
    <row r="6" spans="1:13" ht="15">
      <c r="A6" t="s">
        <v>43</v>
      </c>
      <c r="H6" t="s">
        <v>175</v>
      </c>
      <c r="M6" t="s">
        <v>263</v>
      </c>
    </row>
    <row r="7" spans="1:13" ht="15">
      <c r="A7" t="s">
        <v>168</v>
      </c>
      <c r="H7" t="s">
        <v>176</v>
      </c>
      <c r="M7" t="s">
        <v>212</v>
      </c>
    </row>
    <row r="8" spans="8:13" ht="15">
      <c r="H8" t="s">
        <v>23</v>
      </c>
      <c r="M8" t="s">
        <v>265</v>
      </c>
    </row>
    <row r="9" spans="1:13" ht="15">
      <c r="A9" s="28" t="s">
        <v>169</v>
      </c>
      <c r="H9" t="s">
        <v>243</v>
      </c>
      <c r="M9" t="s">
        <v>264</v>
      </c>
    </row>
    <row r="10" spans="2:13" ht="15">
      <c r="B10" t="s">
        <v>170</v>
      </c>
      <c r="H10" t="s">
        <v>178</v>
      </c>
      <c r="M10" t="s">
        <v>222</v>
      </c>
    </row>
    <row r="11" spans="2:13" ht="15">
      <c r="B11" t="s">
        <v>171</v>
      </c>
      <c r="I11" t="s">
        <v>177</v>
      </c>
      <c r="M11" t="s">
        <v>226</v>
      </c>
    </row>
    <row r="12" ht="15">
      <c r="I12" t="s">
        <v>32</v>
      </c>
    </row>
    <row r="13" ht="15">
      <c r="A13" t="s">
        <v>172</v>
      </c>
    </row>
    <row r="14" spans="7:13" ht="15">
      <c r="G14" s="28" t="s">
        <v>112</v>
      </c>
      <c r="M14" t="s">
        <v>280</v>
      </c>
    </row>
    <row r="15" spans="1:8" ht="15">
      <c r="A15" t="s">
        <v>173</v>
      </c>
      <c r="H15" t="s">
        <v>179</v>
      </c>
    </row>
    <row r="16" ht="15">
      <c r="H16" t="s">
        <v>116</v>
      </c>
    </row>
    <row r="17" ht="15">
      <c r="A17" t="s">
        <v>174</v>
      </c>
    </row>
    <row r="18" ht="15">
      <c r="G18" s="28" t="s">
        <v>39</v>
      </c>
    </row>
    <row r="19" ht="15">
      <c r="G19" t="s">
        <v>181</v>
      </c>
    </row>
    <row r="20" ht="15">
      <c r="H20" t="s">
        <v>118</v>
      </c>
    </row>
    <row r="21" ht="15">
      <c r="H21" t="s">
        <v>120</v>
      </c>
    </row>
    <row r="22" ht="15">
      <c r="H22" t="s">
        <v>154</v>
      </c>
    </row>
    <row r="23" ht="15">
      <c r="H23" t="s">
        <v>134</v>
      </c>
    </row>
    <row r="24" ht="15">
      <c r="H24" t="s">
        <v>180</v>
      </c>
    </row>
    <row r="25" ht="15">
      <c r="I25" t="s">
        <v>141</v>
      </c>
    </row>
    <row r="26" ht="15">
      <c r="I26" t="s">
        <v>144</v>
      </c>
    </row>
    <row r="27" ht="15">
      <c r="I27" t="s">
        <v>149</v>
      </c>
    </row>
    <row r="28" ht="15">
      <c r="G28" t="s">
        <v>182</v>
      </c>
    </row>
    <row r="29" ht="15">
      <c r="H29" t="s">
        <v>183</v>
      </c>
    </row>
    <row r="30" ht="15">
      <c r="H30" t="s">
        <v>184</v>
      </c>
    </row>
    <row r="32" ht="15">
      <c r="G32" s="28" t="s">
        <v>260</v>
      </c>
    </row>
    <row r="33" ht="15">
      <c r="H33" t="s">
        <v>185</v>
      </c>
    </row>
    <row r="34" ht="15">
      <c r="H34" t="s">
        <v>186</v>
      </c>
    </row>
    <row r="35" ht="15">
      <c r="H35" t="s">
        <v>187</v>
      </c>
    </row>
    <row r="37" ht="15">
      <c r="H37" t="s">
        <v>234</v>
      </c>
    </row>
    <row r="38" ht="15">
      <c r="H38" t="s">
        <v>261</v>
      </c>
    </row>
    <row r="39" ht="15">
      <c r="H39" t="s">
        <v>262</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N39"/>
  <sheetViews>
    <sheetView zoomScalePageLayoutView="0" workbookViewId="0" topLeftCell="A1">
      <selection activeCell="O22" sqref="O22"/>
    </sheetView>
  </sheetViews>
  <sheetFormatPr defaultColWidth="9.140625" defaultRowHeight="15"/>
  <sheetData>
    <row r="2" ht="18.75">
      <c r="A2" s="54" t="s">
        <v>270</v>
      </c>
    </row>
    <row r="4" ht="15">
      <c r="A4" t="s">
        <v>267</v>
      </c>
    </row>
    <row r="5" ht="15">
      <c r="A5" t="s">
        <v>282</v>
      </c>
    </row>
    <row r="7" spans="1:14" ht="28.5" customHeight="1">
      <c r="A7" s="133" t="s">
        <v>266</v>
      </c>
      <c r="B7" s="133"/>
      <c r="C7" s="133"/>
      <c r="D7" s="133"/>
      <c r="E7" s="133"/>
      <c r="F7" s="133"/>
      <c r="G7" s="133"/>
      <c r="H7" s="133"/>
      <c r="I7" s="133"/>
      <c r="J7" s="133"/>
      <c r="K7" s="133"/>
      <c r="L7" s="133"/>
      <c r="M7" s="133"/>
      <c r="N7" s="133"/>
    </row>
    <row r="9" ht="15">
      <c r="A9" t="s">
        <v>281</v>
      </c>
    </row>
    <row r="11" ht="15">
      <c r="A11" s="28" t="s">
        <v>250</v>
      </c>
    </row>
    <row r="12" ht="15">
      <c r="A12" t="s">
        <v>257</v>
      </c>
    </row>
    <row r="13" ht="15">
      <c r="A13" t="s">
        <v>256</v>
      </c>
    </row>
    <row r="15" ht="15">
      <c r="A15" s="28" t="s">
        <v>251</v>
      </c>
    </row>
    <row r="16" ht="15">
      <c r="A16" t="s">
        <v>255</v>
      </c>
    </row>
    <row r="17" ht="15">
      <c r="A17" t="s">
        <v>253</v>
      </c>
    </row>
    <row r="18" ht="15">
      <c r="A18" t="s">
        <v>254</v>
      </c>
    </row>
    <row r="20" ht="15">
      <c r="A20" s="28" t="s">
        <v>252</v>
      </c>
    </row>
    <row r="21" ht="15">
      <c r="A21" t="s">
        <v>258</v>
      </c>
    </row>
    <row r="22" ht="15">
      <c r="A22" t="s">
        <v>259</v>
      </c>
    </row>
    <row r="25" ht="18.75">
      <c r="A25" s="54" t="s">
        <v>268</v>
      </c>
    </row>
    <row r="27" ht="15">
      <c r="A27" t="s">
        <v>269</v>
      </c>
    </row>
    <row r="28" ht="15">
      <c r="A28" t="s">
        <v>271</v>
      </c>
    </row>
    <row r="30" ht="15">
      <c r="A30" t="s">
        <v>272</v>
      </c>
    </row>
    <row r="31" ht="15">
      <c r="A31" t="s">
        <v>273</v>
      </c>
    </row>
    <row r="32" ht="15">
      <c r="A32" t="s">
        <v>276</v>
      </c>
    </row>
    <row r="35" ht="15">
      <c r="A35" t="s">
        <v>279</v>
      </c>
    </row>
    <row r="36" ht="15">
      <c r="A36" t="s">
        <v>274</v>
      </c>
    </row>
    <row r="37" ht="15">
      <c r="A37" t="s">
        <v>275</v>
      </c>
    </row>
    <row r="38" ht="15">
      <c r="A38" t="s">
        <v>277</v>
      </c>
    </row>
    <row r="39" ht="15">
      <c r="A39" t="s">
        <v>278</v>
      </c>
    </row>
  </sheetData>
  <sheetProtection/>
  <mergeCells count="1">
    <mergeCell ref="A7:N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Q107"/>
  <sheetViews>
    <sheetView zoomScalePageLayoutView="0" workbookViewId="0" topLeftCell="A7">
      <selection activeCell="S18" sqref="S18"/>
    </sheetView>
  </sheetViews>
  <sheetFormatPr defaultColWidth="9.140625" defaultRowHeight="15"/>
  <cols>
    <col min="1" max="1" width="30.00390625" style="0" customWidth="1"/>
    <col min="2" max="2" width="12.57421875" style="0" customWidth="1"/>
    <col min="3" max="7" width="11.57421875" style="0" customWidth="1"/>
    <col min="8" max="9" width="0" style="0" hidden="1" customWidth="1"/>
    <col min="10" max="10" width="36.140625" style="0" hidden="1" customWidth="1"/>
    <col min="11" max="15" width="0" style="0" hidden="1" customWidth="1"/>
  </cols>
  <sheetData>
    <row r="3" spans="1:7" ht="15">
      <c r="A3" s="8"/>
      <c r="B3" s="9" t="s">
        <v>0</v>
      </c>
      <c r="C3" s="9" t="s">
        <v>1</v>
      </c>
      <c r="D3" s="9" t="s">
        <v>2</v>
      </c>
      <c r="E3" s="9" t="s">
        <v>3</v>
      </c>
      <c r="F3" s="9" t="s">
        <v>4</v>
      </c>
      <c r="G3" s="9" t="s">
        <v>5</v>
      </c>
    </row>
    <row r="4" spans="1:7" ht="27.75" customHeight="1">
      <c r="A4" s="58" t="s">
        <v>40</v>
      </c>
      <c r="B4" s="9"/>
      <c r="C4" s="8"/>
      <c r="D4" s="8"/>
      <c r="E4" s="8"/>
      <c r="F4" s="8"/>
      <c r="G4" s="8"/>
    </row>
    <row r="5" spans="1:7" ht="19.5" customHeight="1">
      <c r="A5" s="59" t="s">
        <v>14</v>
      </c>
      <c r="B5" s="57">
        <v>126</v>
      </c>
      <c r="C5" s="57">
        <v>169</v>
      </c>
      <c r="D5" s="57">
        <v>157</v>
      </c>
      <c r="E5" s="57">
        <v>134</v>
      </c>
      <c r="F5" s="57">
        <v>119</v>
      </c>
      <c r="G5" s="57" t="s">
        <v>41</v>
      </c>
    </row>
    <row r="6" spans="1:7" ht="18.75" customHeight="1">
      <c r="A6" s="59" t="s">
        <v>15</v>
      </c>
      <c r="B6" s="57">
        <v>32.5</v>
      </c>
      <c r="C6" s="57">
        <v>30</v>
      </c>
      <c r="D6" s="57">
        <v>24</v>
      </c>
      <c r="E6" s="57">
        <v>21</v>
      </c>
      <c r="F6" s="57">
        <v>16</v>
      </c>
      <c r="G6" s="57" t="s">
        <v>41</v>
      </c>
    </row>
    <row r="7" spans="1:7" ht="15">
      <c r="A7" s="59" t="s">
        <v>42</v>
      </c>
      <c r="B7" s="57">
        <v>158.5</v>
      </c>
      <c r="C7" s="57">
        <v>199</v>
      </c>
      <c r="D7" s="57">
        <v>181</v>
      </c>
      <c r="E7" s="57">
        <v>155</v>
      </c>
      <c r="F7" s="57">
        <v>135</v>
      </c>
      <c r="G7" s="57" t="s">
        <v>41</v>
      </c>
    </row>
    <row r="8" spans="1:7" ht="15">
      <c r="A8" s="59"/>
      <c r="B8" s="57"/>
      <c r="C8" s="57"/>
      <c r="D8" s="57"/>
      <c r="E8" s="57"/>
      <c r="F8" s="57"/>
      <c r="G8" s="57"/>
    </row>
    <row r="9" spans="1:7" ht="15.75" customHeight="1">
      <c r="A9" s="135" t="s">
        <v>43</v>
      </c>
      <c r="B9" s="135"/>
      <c r="C9" s="135"/>
      <c r="D9" s="135"/>
      <c r="E9" s="135"/>
      <c r="F9" s="135"/>
      <c r="G9" s="135"/>
    </row>
    <row r="10" spans="1:7" ht="24" customHeight="1">
      <c r="A10" s="59" t="s">
        <v>14</v>
      </c>
      <c r="B10" s="57">
        <v>1</v>
      </c>
      <c r="C10" s="57">
        <v>2</v>
      </c>
      <c r="D10" s="57">
        <v>3</v>
      </c>
      <c r="E10" s="57">
        <v>7</v>
      </c>
      <c r="F10" s="57">
        <v>1</v>
      </c>
      <c r="G10" s="57">
        <v>2</v>
      </c>
    </row>
    <row r="11" spans="1:7" ht="21" customHeight="1">
      <c r="A11" s="59" t="s">
        <v>15</v>
      </c>
      <c r="B11" s="57">
        <v>0</v>
      </c>
      <c r="C11" s="57">
        <v>2</v>
      </c>
      <c r="D11" s="57">
        <v>0</v>
      </c>
      <c r="E11" s="57">
        <v>1</v>
      </c>
      <c r="F11" s="57">
        <v>0</v>
      </c>
      <c r="G11" s="57">
        <v>0</v>
      </c>
    </row>
    <row r="12" spans="1:7" ht="15">
      <c r="A12" s="59" t="s">
        <v>44</v>
      </c>
      <c r="B12" s="57">
        <v>1</v>
      </c>
      <c r="C12" s="57">
        <v>4</v>
      </c>
      <c r="D12" s="57">
        <v>3</v>
      </c>
      <c r="E12" s="57">
        <v>8</v>
      </c>
      <c r="F12" s="57">
        <v>1</v>
      </c>
      <c r="G12" s="57">
        <v>2</v>
      </c>
    </row>
    <row r="13" spans="1:7" ht="15">
      <c r="A13" s="59"/>
      <c r="B13" s="57"/>
      <c r="C13" s="57"/>
      <c r="D13" s="57"/>
      <c r="E13" s="57"/>
      <c r="F13" s="57"/>
      <c r="G13" s="57"/>
    </row>
    <row r="14" spans="1:15" ht="15.75" customHeight="1">
      <c r="A14" s="135" t="s">
        <v>45</v>
      </c>
      <c r="B14" s="135"/>
      <c r="C14" s="135"/>
      <c r="D14" s="135"/>
      <c r="E14" s="135"/>
      <c r="F14" s="135"/>
      <c r="G14" s="135"/>
      <c r="H14" s="33"/>
      <c r="I14" s="33"/>
      <c r="J14" s="33"/>
      <c r="K14" s="33"/>
      <c r="L14" s="33"/>
      <c r="M14" s="33"/>
      <c r="N14" s="33"/>
      <c r="O14" s="33"/>
    </row>
    <row r="15" spans="1:15" ht="22.5" customHeight="1">
      <c r="A15" s="59" t="s">
        <v>14</v>
      </c>
      <c r="B15" s="57">
        <v>3038</v>
      </c>
      <c r="C15" s="7">
        <v>2884</v>
      </c>
      <c r="D15" s="7">
        <v>2919</v>
      </c>
      <c r="E15" s="7">
        <v>2180</v>
      </c>
      <c r="F15" s="7">
        <v>2170</v>
      </c>
      <c r="G15" s="7">
        <v>2210</v>
      </c>
      <c r="H15" s="33"/>
      <c r="I15" s="33"/>
      <c r="J15" s="33"/>
      <c r="K15" s="33"/>
      <c r="L15" s="33"/>
      <c r="M15" s="33"/>
      <c r="N15" s="33"/>
      <c r="O15" s="33"/>
    </row>
    <row r="16" spans="1:7" ht="22.5" customHeight="1">
      <c r="A16" s="59" t="s">
        <v>15</v>
      </c>
      <c r="B16" s="57">
        <v>1378</v>
      </c>
      <c r="C16" s="7">
        <v>1039</v>
      </c>
      <c r="D16" s="7">
        <v>1336</v>
      </c>
      <c r="E16" s="7">
        <v>1391</v>
      </c>
      <c r="F16" s="57">
        <v>826</v>
      </c>
      <c r="G16" s="57">
        <v>675</v>
      </c>
    </row>
    <row r="17" spans="1:7" ht="15">
      <c r="A17" s="59" t="s">
        <v>44</v>
      </c>
      <c r="B17" s="57">
        <v>4416</v>
      </c>
      <c r="C17" s="7">
        <v>3923</v>
      </c>
      <c r="D17" s="7">
        <v>4255</v>
      </c>
      <c r="E17" s="7">
        <v>3571</v>
      </c>
      <c r="F17" s="7">
        <v>2933</v>
      </c>
      <c r="G17" s="7">
        <v>2796</v>
      </c>
    </row>
    <row r="18" spans="1:7" ht="15">
      <c r="A18" s="138"/>
      <c r="B18" s="139"/>
      <c r="C18" s="139"/>
      <c r="D18" s="139"/>
      <c r="E18" s="139"/>
      <c r="F18" s="139"/>
      <c r="G18" s="140"/>
    </row>
    <row r="19" spans="1:7" ht="15">
      <c r="A19" s="135" t="s">
        <v>46</v>
      </c>
      <c r="B19" s="135"/>
      <c r="C19" s="135"/>
      <c r="D19" s="135"/>
      <c r="E19" s="135"/>
      <c r="F19" s="135"/>
      <c r="G19" s="135"/>
    </row>
    <row r="20" spans="1:7" ht="21" customHeight="1">
      <c r="A20" s="59" t="s">
        <v>14</v>
      </c>
      <c r="B20" s="7">
        <v>3051.391672634098</v>
      </c>
      <c r="C20" s="7">
        <v>3209</v>
      </c>
      <c r="D20" s="7">
        <v>2458</v>
      </c>
      <c r="E20" s="7">
        <v>2538</v>
      </c>
      <c r="F20" s="7">
        <v>2542</v>
      </c>
      <c r="G20" s="7">
        <v>2608</v>
      </c>
    </row>
    <row r="21" spans="1:11" ht="21.75" customHeight="1">
      <c r="A21" s="59" t="s">
        <v>15</v>
      </c>
      <c r="B21" s="19">
        <v>119.658</v>
      </c>
      <c r="C21" s="19" t="s">
        <v>88</v>
      </c>
      <c r="D21" s="18" t="s">
        <v>86</v>
      </c>
      <c r="E21" s="57">
        <v>90</v>
      </c>
      <c r="F21" s="57">
        <v>55</v>
      </c>
      <c r="G21" s="57">
        <v>59</v>
      </c>
      <c r="K21" s="14"/>
    </row>
    <row r="22" spans="1:7" ht="21" customHeight="1">
      <c r="A22" s="59" t="s">
        <v>44</v>
      </c>
      <c r="B22" s="19">
        <v>3171.049672634098</v>
      </c>
      <c r="C22" s="19" t="s">
        <v>87</v>
      </c>
      <c r="D22" s="7">
        <v>2548</v>
      </c>
      <c r="E22" s="7">
        <v>2628</v>
      </c>
      <c r="F22" s="7">
        <v>2597</v>
      </c>
      <c r="G22" s="7">
        <v>2667</v>
      </c>
    </row>
    <row r="23" spans="1:10" ht="25.5">
      <c r="A23" s="59" t="s">
        <v>47</v>
      </c>
      <c r="B23" s="117">
        <f>B22/J32</f>
        <v>0.12470209888843832</v>
      </c>
      <c r="C23" s="57">
        <v>0.12</v>
      </c>
      <c r="D23" s="57">
        <v>0.11</v>
      </c>
      <c r="E23" s="57">
        <v>0.14</v>
      </c>
      <c r="F23" s="57">
        <v>0.13</v>
      </c>
      <c r="G23" s="57">
        <v>0.15</v>
      </c>
      <c r="J23" s="17"/>
    </row>
    <row r="24" spans="1:7" ht="20.25" customHeight="1">
      <c r="A24" s="142" t="s">
        <v>48</v>
      </c>
      <c r="B24" s="142"/>
      <c r="C24" s="142"/>
      <c r="D24" s="142"/>
      <c r="E24" s="142"/>
      <c r="F24" s="142"/>
      <c r="G24" s="142"/>
    </row>
    <row r="25" spans="1:11" ht="15" customHeight="1">
      <c r="A25" s="143" t="s">
        <v>49</v>
      </c>
      <c r="B25" s="143"/>
      <c r="C25" s="143"/>
      <c r="D25" s="143"/>
      <c r="E25" s="143"/>
      <c r="F25" s="143"/>
      <c r="G25" s="143"/>
      <c r="K25" s="16"/>
    </row>
    <row r="26" spans="1:7" ht="15">
      <c r="A26" s="144" t="s">
        <v>50</v>
      </c>
      <c r="B26" s="144"/>
      <c r="C26" s="144"/>
      <c r="D26" s="144"/>
      <c r="E26" s="144"/>
      <c r="F26" s="144"/>
      <c r="G26" s="144"/>
    </row>
    <row r="27" spans="1:7" ht="6.75" customHeight="1">
      <c r="A27" s="141"/>
      <c r="B27" s="139"/>
      <c r="C27" s="139"/>
      <c r="D27" s="139"/>
      <c r="E27" s="139"/>
      <c r="F27" s="139"/>
      <c r="G27" s="140"/>
    </row>
    <row r="28" spans="1:10" ht="15">
      <c r="A28" s="135" t="s">
        <v>194</v>
      </c>
      <c r="B28" s="135"/>
      <c r="C28" s="135"/>
      <c r="D28" s="135"/>
      <c r="E28" s="135"/>
      <c r="F28" s="135"/>
      <c r="G28" s="135"/>
      <c r="H28" s="33"/>
      <c r="I28" s="5"/>
      <c r="J28" s="5"/>
    </row>
    <row r="29" spans="1:7" ht="15">
      <c r="A29" s="59"/>
      <c r="B29" s="9" t="s">
        <v>0</v>
      </c>
      <c r="C29" s="9" t="s">
        <v>1</v>
      </c>
      <c r="D29" s="9" t="s">
        <v>2</v>
      </c>
      <c r="E29" s="9" t="s">
        <v>3</v>
      </c>
      <c r="F29" s="9" t="s">
        <v>4</v>
      </c>
      <c r="G29" s="9" t="s">
        <v>5</v>
      </c>
    </row>
    <row r="30" spans="1:7" ht="25.5">
      <c r="A30" s="11" t="s">
        <v>72</v>
      </c>
      <c r="B30" s="57"/>
      <c r="C30" s="134"/>
      <c r="D30" s="134"/>
      <c r="E30" s="134"/>
      <c r="F30" s="134"/>
      <c r="G30" s="134"/>
    </row>
    <row r="31" spans="1:10" ht="15">
      <c r="A31" s="11" t="s">
        <v>73</v>
      </c>
      <c r="B31" s="57"/>
      <c r="C31" s="57"/>
      <c r="D31" s="57"/>
      <c r="E31" s="57"/>
      <c r="F31" s="57"/>
      <c r="G31" s="57"/>
      <c r="J31" t="s">
        <v>367</v>
      </c>
    </row>
    <row r="32" spans="1:10" ht="15">
      <c r="A32" s="59" t="s">
        <v>51</v>
      </c>
      <c r="B32" s="7">
        <v>122682.65163011</v>
      </c>
      <c r="C32" s="7">
        <v>129675</v>
      </c>
      <c r="D32" s="7">
        <v>128505</v>
      </c>
      <c r="E32" s="7">
        <v>108306</v>
      </c>
      <c r="F32" s="7">
        <v>53278</v>
      </c>
      <c r="G32" s="7">
        <v>64244</v>
      </c>
      <c r="J32">
        <v>25429</v>
      </c>
    </row>
    <row r="33" spans="1:7" ht="15">
      <c r="A33" s="59" t="s">
        <v>52</v>
      </c>
      <c r="B33" s="7">
        <v>2412.3849714</v>
      </c>
      <c r="C33" s="7">
        <v>2294</v>
      </c>
      <c r="D33" s="7">
        <v>2135</v>
      </c>
      <c r="E33" s="7">
        <v>1953</v>
      </c>
      <c r="F33" s="7">
        <v>1838</v>
      </c>
      <c r="G33" s="7">
        <v>1748</v>
      </c>
    </row>
    <row r="34" spans="1:7" ht="15">
      <c r="A34" s="59" t="s">
        <v>53</v>
      </c>
      <c r="B34" s="7">
        <v>1107.6054442695001</v>
      </c>
      <c r="C34" s="7">
        <v>1143</v>
      </c>
      <c r="D34" s="57">
        <v>844</v>
      </c>
      <c r="E34" s="57">
        <v>784</v>
      </c>
      <c r="F34" s="57">
        <v>777</v>
      </c>
      <c r="G34" s="57">
        <v>909</v>
      </c>
    </row>
    <row r="35" spans="1:7" ht="15">
      <c r="A35" s="8" t="s">
        <v>54</v>
      </c>
      <c r="B35" s="7">
        <v>126202.64204578</v>
      </c>
      <c r="C35" s="7">
        <v>133112</v>
      </c>
      <c r="D35" s="7">
        <v>131484</v>
      </c>
      <c r="E35" s="7">
        <v>111043</v>
      </c>
      <c r="F35" s="7">
        <v>55893</v>
      </c>
      <c r="G35" s="7">
        <v>66901</v>
      </c>
    </row>
    <row r="36" spans="1:7" ht="15">
      <c r="A36" s="11" t="s">
        <v>74</v>
      </c>
      <c r="B36" s="57"/>
      <c r="C36" s="134"/>
      <c r="D36" s="134"/>
      <c r="E36" s="134"/>
      <c r="F36" s="134"/>
      <c r="G36" s="134"/>
    </row>
    <row r="37" spans="1:7" ht="15">
      <c r="A37" s="59" t="s">
        <v>51</v>
      </c>
      <c r="B37" s="112">
        <v>97.21084253181236</v>
      </c>
      <c r="C37" s="57">
        <v>97.4</v>
      </c>
      <c r="D37" s="57">
        <v>97.7</v>
      </c>
      <c r="E37" s="57">
        <v>97.5</v>
      </c>
      <c r="F37" s="57">
        <v>95.3</v>
      </c>
      <c r="G37" s="57">
        <v>96</v>
      </c>
    </row>
    <row r="38" spans="1:7" ht="15">
      <c r="A38" s="59" t="s">
        <v>52</v>
      </c>
      <c r="B38" s="112">
        <v>1.9115170112880104</v>
      </c>
      <c r="C38" s="57">
        <v>1.7</v>
      </c>
      <c r="D38" s="57">
        <v>1.6</v>
      </c>
      <c r="E38" s="57">
        <v>1.8</v>
      </c>
      <c r="F38" s="57">
        <v>3.3</v>
      </c>
      <c r="G38" s="57">
        <v>3</v>
      </c>
    </row>
    <row r="39" spans="1:7" ht="15">
      <c r="A39" s="59" t="s">
        <v>53</v>
      </c>
      <c r="B39" s="112">
        <v>0.8776404568992433</v>
      </c>
      <c r="C39" s="57">
        <v>0.9</v>
      </c>
      <c r="D39" s="57">
        <v>0.7</v>
      </c>
      <c r="E39" s="57">
        <v>0.7</v>
      </c>
      <c r="F39" s="57">
        <v>1.4</v>
      </c>
      <c r="G39" s="57">
        <v>1</v>
      </c>
    </row>
    <row r="40" spans="1:7" ht="15">
      <c r="A40" s="8" t="s">
        <v>54</v>
      </c>
      <c r="B40" s="112">
        <v>100</v>
      </c>
      <c r="C40" s="57">
        <v>100</v>
      </c>
      <c r="D40" s="57">
        <v>100</v>
      </c>
      <c r="E40" s="57">
        <v>100</v>
      </c>
      <c r="F40" s="57">
        <v>100</v>
      </c>
      <c r="G40" s="57">
        <v>100</v>
      </c>
    </row>
    <row r="41" spans="1:7" ht="25.5">
      <c r="A41" s="31" t="s">
        <v>75</v>
      </c>
      <c r="B41" s="57"/>
      <c r="C41" s="134"/>
      <c r="D41" s="134"/>
      <c r="E41" s="134"/>
      <c r="F41" s="134"/>
      <c r="G41" s="134"/>
    </row>
    <row r="42" spans="1:7" ht="15">
      <c r="A42" s="11" t="s">
        <v>73</v>
      </c>
      <c r="B42" s="57"/>
      <c r="C42" s="57"/>
      <c r="D42" s="57"/>
      <c r="E42" s="57"/>
      <c r="F42" s="57"/>
      <c r="G42" s="57"/>
    </row>
    <row r="43" spans="1:16" ht="15">
      <c r="A43" s="59" t="s">
        <v>56</v>
      </c>
      <c r="B43" s="7">
        <v>126202.64</v>
      </c>
      <c r="C43" s="7">
        <v>133112</v>
      </c>
      <c r="D43" s="7">
        <v>131484</v>
      </c>
      <c r="E43" s="7">
        <v>111043</v>
      </c>
      <c r="F43" s="7">
        <v>55893</v>
      </c>
      <c r="G43" s="7">
        <v>66901</v>
      </c>
      <c r="P43" s="125"/>
    </row>
    <row r="44" spans="1:16" ht="19.5" customHeight="1">
      <c r="A44" s="59" t="s">
        <v>57</v>
      </c>
      <c r="B44" s="7">
        <v>3315671.502052144</v>
      </c>
      <c r="C44" s="57" t="s">
        <v>58</v>
      </c>
      <c r="D44" s="57" t="s">
        <v>59</v>
      </c>
      <c r="E44" s="57" t="s">
        <v>60</v>
      </c>
      <c r="F44" s="57" t="s">
        <v>61</v>
      </c>
      <c r="G44" s="57" t="s">
        <v>62</v>
      </c>
      <c r="P44" s="125"/>
    </row>
    <row r="45" spans="1:16" ht="15">
      <c r="A45" s="59" t="s">
        <v>63</v>
      </c>
      <c r="B45" s="7">
        <v>570235.41</v>
      </c>
      <c r="C45" s="7">
        <v>532704</v>
      </c>
      <c r="D45" s="7">
        <v>439551</v>
      </c>
      <c r="E45" s="7">
        <v>445033</v>
      </c>
      <c r="F45" s="7">
        <v>615456</v>
      </c>
      <c r="G45" s="7">
        <v>686233</v>
      </c>
      <c r="P45" s="125"/>
    </row>
    <row r="46" spans="1:17" ht="15">
      <c r="A46" s="8" t="s">
        <v>54</v>
      </c>
      <c r="B46" s="7">
        <v>4012109.55205214</v>
      </c>
      <c r="C46" s="57" t="s">
        <v>64</v>
      </c>
      <c r="D46" s="57" t="s">
        <v>65</v>
      </c>
      <c r="E46" s="57" t="s">
        <v>66</v>
      </c>
      <c r="F46" s="57" t="s">
        <v>67</v>
      </c>
      <c r="G46" s="57" t="s">
        <v>68</v>
      </c>
      <c r="P46" s="125"/>
      <c r="Q46" s="124"/>
    </row>
    <row r="47" spans="1:7" ht="15">
      <c r="A47" s="11" t="s">
        <v>74</v>
      </c>
      <c r="B47" s="57"/>
      <c r="C47" s="134"/>
      <c r="D47" s="134"/>
      <c r="E47" s="134"/>
      <c r="F47" s="134"/>
      <c r="G47" s="134"/>
    </row>
    <row r="48" spans="1:7" ht="15">
      <c r="A48" s="59" t="s">
        <v>56</v>
      </c>
      <c r="B48" s="123">
        <v>0.03145543220160798</v>
      </c>
      <c r="C48" s="57">
        <v>3</v>
      </c>
      <c r="D48" s="57">
        <v>4</v>
      </c>
      <c r="E48" s="57">
        <v>4</v>
      </c>
      <c r="F48" s="57">
        <v>2</v>
      </c>
      <c r="G48" s="57">
        <v>2</v>
      </c>
    </row>
    <row r="49" spans="1:7" ht="15">
      <c r="A49" s="59" t="s">
        <v>57</v>
      </c>
      <c r="B49" s="123">
        <v>0.8264159936401086</v>
      </c>
      <c r="C49" s="57" t="s">
        <v>69</v>
      </c>
      <c r="D49" s="57">
        <v>81</v>
      </c>
      <c r="E49" s="57">
        <v>82</v>
      </c>
      <c r="F49" s="57">
        <v>79</v>
      </c>
      <c r="G49" s="57">
        <v>78</v>
      </c>
    </row>
    <row r="50" spans="1:16" ht="15">
      <c r="A50" s="59" t="s">
        <v>63</v>
      </c>
      <c r="B50" s="123">
        <v>0.1421285741582833</v>
      </c>
      <c r="C50" s="57">
        <v>14</v>
      </c>
      <c r="D50" s="57">
        <v>15</v>
      </c>
      <c r="E50" s="57">
        <v>14</v>
      </c>
      <c r="F50" s="57">
        <v>19</v>
      </c>
      <c r="G50" s="57">
        <v>20</v>
      </c>
      <c r="I50" s="12"/>
      <c r="J50" s="12"/>
      <c r="K50" s="12"/>
      <c r="L50" s="12"/>
      <c r="M50" s="12"/>
      <c r="N50" s="12"/>
      <c r="O50" s="12"/>
      <c r="P50" s="12"/>
    </row>
    <row r="51" spans="1:16" ht="15">
      <c r="A51" s="8" t="s">
        <v>54</v>
      </c>
      <c r="B51" s="122">
        <v>1</v>
      </c>
      <c r="C51" s="57">
        <v>100</v>
      </c>
      <c r="D51" s="57">
        <v>100</v>
      </c>
      <c r="E51" s="57">
        <v>100</v>
      </c>
      <c r="F51" s="57">
        <v>100</v>
      </c>
      <c r="G51" s="57">
        <v>100</v>
      </c>
      <c r="I51" s="12"/>
      <c r="J51" s="12"/>
      <c r="K51" s="12"/>
      <c r="L51" s="12"/>
      <c r="M51" s="12"/>
      <c r="N51" s="12"/>
      <c r="O51" s="12"/>
      <c r="P51" s="12"/>
    </row>
    <row r="52" spans="1:16" ht="15">
      <c r="A52" s="135" t="s">
        <v>70</v>
      </c>
      <c r="B52" s="135"/>
      <c r="C52" s="135"/>
      <c r="D52" s="135"/>
      <c r="E52" s="135"/>
      <c r="F52" s="135"/>
      <c r="G52" s="135"/>
      <c r="I52" s="12"/>
      <c r="J52" s="12"/>
      <c r="K52" s="12"/>
      <c r="L52" s="12"/>
      <c r="M52" s="12"/>
      <c r="N52" s="12"/>
      <c r="O52" s="12"/>
      <c r="P52" s="12"/>
    </row>
    <row r="53" spans="1:16" ht="18.75" customHeight="1">
      <c r="A53" s="11" t="s">
        <v>76</v>
      </c>
      <c r="B53" s="9"/>
      <c r="C53" s="10"/>
      <c r="D53" s="10"/>
      <c r="E53" s="10"/>
      <c r="F53" s="10"/>
      <c r="G53" s="10"/>
      <c r="I53" s="12"/>
      <c r="J53" s="12"/>
      <c r="K53" s="12"/>
      <c r="L53" s="12"/>
      <c r="M53" s="12"/>
      <c r="N53" s="12"/>
      <c r="O53" s="12"/>
      <c r="P53" s="12"/>
    </row>
    <row r="54" spans="1:7" ht="16.5" customHeight="1">
      <c r="A54" s="8" t="s">
        <v>77</v>
      </c>
      <c r="B54" s="9"/>
      <c r="C54" s="10"/>
      <c r="D54" s="10"/>
      <c r="E54" s="10"/>
      <c r="F54" s="10"/>
      <c r="G54" s="10"/>
    </row>
    <row r="55" spans="1:7" ht="15">
      <c r="A55" s="59" t="s">
        <v>51</v>
      </c>
      <c r="B55" s="121">
        <f>(B32/1000)/$J$32</f>
        <v>0.00482451734752094</v>
      </c>
      <c r="C55" s="57">
        <v>0.005</v>
      </c>
      <c r="D55" s="57">
        <v>0.0057</v>
      </c>
      <c r="E55" s="57">
        <v>0.0055</v>
      </c>
      <c r="F55" s="57">
        <v>0.0029</v>
      </c>
      <c r="G55" s="57">
        <v>0.0036</v>
      </c>
    </row>
    <row r="56" spans="1:10" ht="17.25" customHeight="1">
      <c r="A56" s="59" t="s">
        <v>52</v>
      </c>
      <c r="B56" s="118">
        <f>(B33/1000)/$J$32</f>
        <v>9.486747301899406E-05</v>
      </c>
      <c r="C56" s="57">
        <v>0.0001</v>
      </c>
      <c r="D56" s="57">
        <v>0.0001</v>
      </c>
      <c r="E56" s="57">
        <v>0.0001</v>
      </c>
      <c r="F56" s="57">
        <v>0.0001</v>
      </c>
      <c r="G56" s="57">
        <v>0.0001</v>
      </c>
      <c r="J56" s="119"/>
    </row>
    <row r="57" spans="1:10" ht="10.5" customHeight="1">
      <c r="A57" s="59" t="s">
        <v>53</v>
      </c>
      <c r="B57" s="120">
        <f>(B34/1000)/$J$32</f>
        <v>4.355678336818201E-05</v>
      </c>
      <c r="C57" s="57">
        <v>4E-05</v>
      </c>
      <c r="D57" s="57">
        <v>4E-05</v>
      </c>
      <c r="E57" s="57">
        <v>4E-05</v>
      </c>
      <c r="F57" s="57">
        <v>0.0001</v>
      </c>
      <c r="G57" s="57">
        <v>0.0001</v>
      </c>
      <c r="J57" s="119"/>
    </row>
    <row r="58" spans="1:7" ht="12" customHeight="1">
      <c r="A58" s="11" t="s">
        <v>55</v>
      </c>
      <c r="B58" s="134"/>
      <c r="C58" s="134"/>
      <c r="D58" s="134"/>
      <c r="E58" s="134"/>
      <c r="F58" s="134"/>
      <c r="G58" s="134"/>
    </row>
    <row r="59" spans="1:7" ht="28.5">
      <c r="A59" s="11" t="s">
        <v>193</v>
      </c>
      <c r="B59" s="134"/>
      <c r="C59" s="134"/>
      <c r="D59" s="134"/>
      <c r="E59" s="134"/>
      <c r="F59" s="134"/>
      <c r="G59" s="134"/>
    </row>
    <row r="60" spans="1:7" ht="15">
      <c r="A60" s="59" t="s">
        <v>56</v>
      </c>
      <c r="B60" s="118">
        <f>(B43/1000)/$J$32</f>
        <v>0.00496294152345747</v>
      </c>
      <c r="C60" s="57">
        <v>0.0051</v>
      </c>
      <c r="D60" s="57">
        <v>0.0061</v>
      </c>
      <c r="E60" s="57">
        <v>0.0057</v>
      </c>
      <c r="F60" s="57">
        <v>0.0031</v>
      </c>
      <c r="G60" s="57">
        <v>0.004</v>
      </c>
    </row>
    <row r="61" spans="1:7" ht="15">
      <c r="A61" s="59" t="s">
        <v>57</v>
      </c>
      <c r="B61" s="118">
        <f>(B44/1000)/$J$32</f>
        <v>0.1303893783496065</v>
      </c>
      <c r="C61" s="57" t="s">
        <v>71</v>
      </c>
      <c r="D61" s="57">
        <v>0.109</v>
      </c>
      <c r="E61" s="57">
        <v>0.1295</v>
      </c>
      <c r="F61" s="57">
        <v>0.1428</v>
      </c>
      <c r="G61" s="57">
        <v>0.149</v>
      </c>
    </row>
    <row r="62" spans="1:7" ht="15">
      <c r="A62" s="59" t="s">
        <v>63</v>
      </c>
      <c r="B62" s="118">
        <f>(B45/1000)/$J$32</f>
        <v>0.022424610090841166</v>
      </c>
      <c r="C62" s="57">
        <v>0.0205</v>
      </c>
      <c r="D62" s="57">
        <v>0.0196</v>
      </c>
      <c r="E62" s="57">
        <v>0.0229</v>
      </c>
      <c r="F62" s="57">
        <v>0.034</v>
      </c>
      <c r="G62" s="57">
        <v>0.038</v>
      </c>
    </row>
    <row r="63" spans="1:7" ht="15">
      <c r="A63" s="8" t="s">
        <v>54</v>
      </c>
      <c r="B63" s="118">
        <f>(B46/1000)/$J$32</f>
        <v>0.157776929963905</v>
      </c>
      <c r="C63" s="57">
        <v>0.1485</v>
      </c>
      <c r="D63" s="57">
        <v>0.1347</v>
      </c>
      <c r="E63" s="57">
        <v>0.1581</v>
      </c>
      <c r="F63" s="57">
        <v>0.1799</v>
      </c>
      <c r="G63" s="57">
        <v>0.191</v>
      </c>
    </row>
    <row r="64" spans="1:7" ht="15">
      <c r="A64" s="136" t="s">
        <v>195</v>
      </c>
      <c r="B64" s="136"/>
      <c r="C64" s="136"/>
      <c r="D64" s="136"/>
      <c r="E64" s="136"/>
      <c r="F64" s="136"/>
      <c r="G64" s="136"/>
    </row>
    <row r="66" spans="1:8" ht="15">
      <c r="A66" s="12"/>
      <c r="B66" s="12"/>
      <c r="C66" s="12"/>
      <c r="D66" s="12"/>
      <c r="E66" s="12"/>
      <c r="F66" s="12"/>
      <c r="G66" s="12"/>
      <c r="H66" s="12"/>
    </row>
    <row r="67" spans="1:8" ht="17.25">
      <c r="A67" s="58" t="s">
        <v>192</v>
      </c>
      <c r="B67" s="9" t="s">
        <v>0</v>
      </c>
      <c r="C67" s="10" t="s">
        <v>1</v>
      </c>
      <c r="D67" s="10" t="s">
        <v>2</v>
      </c>
      <c r="E67" s="10" t="s">
        <v>3</v>
      </c>
      <c r="F67" s="10" t="s">
        <v>4</v>
      </c>
      <c r="G67" s="10" t="s">
        <v>5</v>
      </c>
      <c r="H67" s="12"/>
    </row>
    <row r="68" spans="1:10" ht="15">
      <c r="A68" s="8"/>
      <c r="B68" s="57"/>
      <c r="C68" s="57"/>
      <c r="D68" s="57"/>
      <c r="E68" s="57"/>
      <c r="F68" s="57"/>
      <c r="G68" s="57"/>
      <c r="H68" s="12"/>
      <c r="J68" s="5"/>
    </row>
    <row r="69" spans="1:12" ht="25.5">
      <c r="A69" s="59" t="s">
        <v>78</v>
      </c>
      <c r="B69" s="7">
        <v>19692.274</v>
      </c>
      <c r="C69" s="19">
        <v>123158</v>
      </c>
      <c r="D69" s="7">
        <v>15473</v>
      </c>
      <c r="E69" s="7">
        <v>18125</v>
      </c>
      <c r="F69" s="7">
        <v>15083</v>
      </c>
      <c r="G69" s="7">
        <v>15752</v>
      </c>
      <c r="H69" s="32"/>
      <c r="I69" s="5"/>
      <c r="K69" s="5"/>
      <c r="L69" s="5"/>
    </row>
    <row r="70" spans="1:8" ht="25.5">
      <c r="A70" s="59" t="s">
        <v>79</v>
      </c>
      <c r="B70" s="57">
        <v>14576.386</v>
      </c>
      <c r="C70" s="7">
        <v>15933</v>
      </c>
      <c r="D70" s="7">
        <v>12646</v>
      </c>
      <c r="E70" s="7">
        <v>12468</v>
      </c>
      <c r="F70" s="7">
        <v>13854</v>
      </c>
      <c r="G70" s="7">
        <v>13132</v>
      </c>
      <c r="H70" s="12"/>
    </row>
    <row r="71" spans="1:8" ht="25.5">
      <c r="A71" s="59" t="s">
        <v>80</v>
      </c>
      <c r="B71" s="57">
        <v>5115.887</v>
      </c>
      <c r="C71" s="7">
        <v>7225</v>
      </c>
      <c r="D71" s="7">
        <v>2827</v>
      </c>
      <c r="E71" s="7">
        <v>25638</v>
      </c>
      <c r="F71" s="7">
        <v>1229</v>
      </c>
      <c r="G71" s="7">
        <v>2620</v>
      </c>
      <c r="H71" s="12"/>
    </row>
    <row r="72" spans="1:8" ht="15">
      <c r="A72" s="13" t="s">
        <v>81</v>
      </c>
      <c r="B72" s="57">
        <v>2687.653</v>
      </c>
      <c r="C72" s="7">
        <v>4042</v>
      </c>
      <c r="D72" s="7">
        <v>2034</v>
      </c>
      <c r="E72" s="7">
        <v>4863</v>
      </c>
      <c r="F72" s="57">
        <v>716</v>
      </c>
      <c r="G72" s="57">
        <v>776</v>
      </c>
      <c r="H72" s="12"/>
    </row>
    <row r="73" spans="1:8" ht="15">
      <c r="A73" s="13" t="s">
        <v>82</v>
      </c>
      <c r="B73" s="57">
        <v>2428.235</v>
      </c>
      <c r="C73" s="7">
        <v>3183</v>
      </c>
      <c r="D73" s="57">
        <v>793</v>
      </c>
      <c r="E73" s="57">
        <v>775</v>
      </c>
      <c r="F73" s="57">
        <v>513</v>
      </c>
      <c r="G73" s="7">
        <v>1844</v>
      </c>
      <c r="H73" s="12"/>
    </row>
    <row r="74" spans="1:8" ht="15">
      <c r="A74" s="59" t="s">
        <v>83</v>
      </c>
      <c r="B74" s="132">
        <v>60325.1768032727</v>
      </c>
      <c r="C74" s="7">
        <v>48512</v>
      </c>
      <c r="D74" s="7">
        <v>40435</v>
      </c>
      <c r="E74" s="7">
        <v>41112</v>
      </c>
      <c r="F74" s="7">
        <v>38821</v>
      </c>
      <c r="G74" s="7">
        <v>38338</v>
      </c>
      <c r="H74" s="12"/>
    </row>
    <row r="75" spans="1:10" ht="34.5">
      <c r="A75" s="8" t="s">
        <v>111</v>
      </c>
      <c r="B75" s="117">
        <f>B69/J32</f>
        <v>0.7744022179401471</v>
      </c>
      <c r="C75" s="57">
        <v>0.89</v>
      </c>
      <c r="D75" s="57">
        <v>0.69</v>
      </c>
      <c r="E75" s="57">
        <v>0.93</v>
      </c>
      <c r="F75" s="57">
        <v>0.8</v>
      </c>
      <c r="G75" s="57">
        <v>0.87</v>
      </c>
      <c r="H75" s="32"/>
      <c r="I75" s="5"/>
      <c r="J75" s="56"/>
    </row>
    <row r="76" spans="1:10" ht="15" customHeight="1">
      <c r="A76" s="137" t="s">
        <v>84</v>
      </c>
      <c r="B76" s="137"/>
      <c r="C76" s="137"/>
      <c r="D76" s="137"/>
      <c r="E76" s="137"/>
      <c r="F76" s="137"/>
      <c r="G76" s="137"/>
      <c r="H76" s="55"/>
      <c r="I76" s="56"/>
      <c r="J76" s="33"/>
    </row>
    <row r="77" spans="1:10" ht="15">
      <c r="A77" s="137" t="s">
        <v>85</v>
      </c>
      <c r="B77" s="137"/>
      <c r="C77" s="137"/>
      <c r="D77" s="137"/>
      <c r="E77" s="137"/>
      <c r="F77" s="137"/>
      <c r="G77" s="137"/>
      <c r="H77" s="116"/>
      <c r="I77" s="114"/>
      <c r="J77" s="113"/>
    </row>
    <row r="78" spans="1:8" ht="15">
      <c r="A78" s="12"/>
      <c r="B78" s="12"/>
      <c r="C78" s="12"/>
      <c r="D78" s="12"/>
      <c r="E78" s="12"/>
      <c r="F78" s="12"/>
      <c r="G78" s="12"/>
      <c r="H78" s="12"/>
    </row>
    <row r="79" spans="1:10" ht="15">
      <c r="A79" s="58" t="s">
        <v>89</v>
      </c>
      <c r="B79" s="10" t="s">
        <v>0</v>
      </c>
      <c r="C79" s="10" t="s">
        <v>1</v>
      </c>
      <c r="D79" s="10" t="s">
        <v>2</v>
      </c>
      <c r="E79" s="10" t="s">
        <v>3</v>
      </c>
      <c r="F79" s="10" t="s">
        <v>4</v>
      </c>
      <c r="G79" s="10" t="s">
        <v>5</v>
      </c>
      <c r="J79" s="5"/>
    </row>
    <row r="80" spans="1:15" ht="25.5">
      <c r="A80" s="59" t="s">
        <v>90</v>
      </c>
      <c r="B80" s="115">
        <v>43052</v>
      </c>
      <c r="C80" s="7">
        <v>47095</v>
      </c>
      <c r="D80" s="7">
        <v>43578</v>
      </c>
      <c r="E80" s="7">
        <v>33150</v>
      </c>
      <c r="F80" s="7">
        <v>27606</v>
      </c>
      <c r="G80" s="7">
        <v>29948</v>
      </c>
      <c r="H80" s="33"/>
      <c r="I80" s="5"/>
      <c r="K80" s="5"/>
      <c r="L80" s="5"/>
      <c r="M80" s="5"/>
      <c r="N80" s="5"/>
      <c r="O80" s="5"/>
    </row>
    <row r="81" spans="1:7" ht="15">
      <c r="A81" s="59" t="s">
        <v>91</v>
      </c>
      <c r="B81" s="115">
        <v>25429</v>
      </c>
      <c r="C81" s="7">
        <v>25980</v>
      </c>
      <c r="D81" s="7">
        <v>22441</v>
      </c>
      <c r="E81" s="7">
        <v>19402</v>
      </c>
      <c r="F81" s="7">
        <v>19793</v>
      </c>
      <c r="G81" s="7">
        <v>13041</v>
      </c>
    </row>
    <row r="82" spans="1:7" ht="15">
      <c r="A82" s="59" t="s">
        <v>92</v>
      </c>
      <c r="B82" s="111">
        <v>6382.627</v>
      </c>
      <c r="C82" s="7">
        <v>6575</v>
      </c>
      <c r="D82" s="7">
        <v>3690</v>
      </c>
      <c r="E82" s="7">
        <v>4668</v>
      </c>
      <c r="F82" s="7">
        <v>3964</v>
      </c>
      <c r="G82" s="7">
        <v>6647</v>
      </c>
    </row>
    <row r="83" spans="1:10" ht="15">
      <c r="A83" s="59" t="s">
        <v>93</v>
      </c>
      <c r="B83" s="111">
        <v>10247.21</v>
      </c>
      <c r="C83" s="7">
        <v>9992</v>
      </c>
      <c r="D83" s="7">
        <v>9772</v>
      </c>
      <c r="E83" s="7">
        <v>6559</v>
      </c>
      <c r="F83" s="7">
        <v>6131</v>
      </c>
      <c r="G83" s="7">
        <v>5987</v>
      </c>
      <c r="J83" s="5"/>
    </row>
    <row r="84" spans="1:11" ht="15">
      <c r="A84" s="59" t="s">
        <v>94</v>
      </c>
      <c r="B84" s="111">
        <v>0.73</v>
      </c>
      <c r="C84" s="57">
        <v>1.3</v>
      </c>
      <c r="D84" s="57">
        <v>1</v>
      </c>
      <c r="E84" s="57">
        <v>0.47</v>
      </c>
      <c r="F84" s="57">
        <v>0.54</v>
      </c>
      <c r="G84" s="57">
        <v>1.14</v>
      </c>
      <c r="H84" s="33"/>
      <c r="I84" s="5"/>
      <c r="K84" s="5"/>
    </row>
    <row r="85" spans="1:7" ht="15">
      <c r="A85" s="59" t="s">
        <v>95</v>
      </c>
      <c r="B85" s="111">
        <v>424.17</v>
      </c>
      <c r="C85" s="57">
        <v>506</v>
      </c>
      <c r="D85" s="57">
        <v>426</v>
      </c>
      <c r="E85" s="57">
        <v>121</v>
      </c>
      <c r="F85" s="57">
        <v>384</v>
      </c>
      <c r="G85" s="57">
        <v>54</v>
      </c>
    </row>
    <row r="86" spans="1:10" ht="15">
      <c r="A86" s="59" t="s">
        <v>96</v>
      </c>
      <c r="B86" s="111">
        <v>22.7</v>
      </c>
      <c r="C86" s="57">
        <v>23.2</v>
      </c>
      <c r="D86" s="57">
        <v>23.3</v>
      </c>
      <c r="E86" s="57">
        <v>21</v>
      </c>
      <c r="F86" s="57">
        <v>18</v>
      </c>
      <c r="G86" s="57">
        <v>14.3</v>
      </c>
      <c r="J86" s="5"/>
    </row>
    <row r="87" spans="1:10" ht="15">
      <c r="A87" s="59" t="s">
        <v>97</v>
      </c>
      <c r="B87" s="111">
        <v>46136.82061</v>
      </c>
      <c r="C87" s="7">
        <v>48742</v>
      </c>
      <c r="D87" s="7">
        <v>48461</v>
      </c>
      <c r="E87" s="7">
        <v>40811</v>
      </c>
      <c r="F87" s="7">
        <v>20298</v>
      </c>
      <c r="G87" s="7">
        <v>24464</v>
      </c>
      <c r="H87" s="114"/>
      <c r="I87" s="113"/>
      <c r="J87" s="113"/>
    </row>
    <row r="88" spans="1:7" ht="25.5">
      <c r="A88" s="59" t="s">
        <v>98</v>
      </c>
      <c r="B88" s="111">
        <v>2455.665</v>
      </c>
      <c r="C88" s="7">
        <v>3163</v>
      </c>
      <c r="D88" s="7">
        <v>2744</v>
      </c>
      <c r="E88" s="57">
        <v>2768</v>
      </c>
      <c r="F88" s="7">
        <v>2291</v>
      </c>
      <c r="G88" s="7">
        <v>2772</v>
      </c>
    </row>
    <row r="89" spans="1:7" ht="15">
      <c r="A89" s="138"/>
      <c r="B89" s="139"/>
      <c r="C89" s="139"/>
      <c r="D89" s="139"/>
      <c r="E89" s="139"/>
      <c r="F89" s="139"/>
      <c r="G89" s="140"/>
    </row>
    <row r="90" spans="1:7" ht="15">
      <c r="A90" s="58" t="s">
        <v>99</v>
      </c>
      <c r="B90" s="57"/>
      <c r="C90" s="57"/>
      <c r="D90" s="57"/>
      <c r="E90" s="57"/>
      <c r="F90" s="57"/>
      <c r="G90" s="57"/>
    </row>
    <row r="91" spans="1:7" ht="15">
      <c r="A91" s="20" t="s">
        <v>100</v>
      </c>
      <c r="B91" s="57"/>
      <c r="C91" s="57"/>
      <c r="D91" s="57"/>
      <c r="E91" s="57"/>
      <c r="F91" s="57"/>
      <c r="G91" s="57"/>
    </row>
    <row r="92" spans="1:7" ht="15">
      <c r="A92" s="59" t="s">
        <v>101</v>
      </c>
      <c r="B92" s="57">
        <v>424.17</v>
      </c>
      <c r="C92" s="57">
        <v>426</v>
      </c>
      <c r="D92" s="57">
        <v>121</v>
      </c>
      <c r="E92" s="57">
        <v>384</v>
      </c>
      <c r="F92" s="57">
        <v>504</v>
      </c>
      <c r="G92" s="57" t="s">
        <v>41</v>
      </c>
    </row>
    <row r="93" spans="1:7" ht="28.5" customHeight="1">
      <c r="A93" s="59" t="s">
        <v>102</v>
      </c>
      <c r="B93" s="112">
        <f>B88/1000</f>
        <v>2.4556649999999998</v>
      </c>
      <c r="C93" s="57">
        <v>3.2</v>
      </c>
      <c r="D93" s="57">
        <v>2.7</v>
      </c>
      <c r="E93" s="57">
        <v>2.8</v>
      </c>
      <c r="F93" s="57">
        <v>2.3</v>
      </c>
      <c r="G93" s="57" t="s">
        <v>41</v>
      </c>
    </row>
    <row r="94" spans="1:7" ht="36" customHeight="1">
      <c r="A94" s="59" t="s">
        <v>103</v>
      </c>
      <c r="B94" s="111">
        <v>813.471</v>
      </c>
      <c r="C94" s="57">
        <v>978</v>
      </c>
      <c r="D94" s="57" t="s">
        <v>41</v>
      </c>
      <c r="E94" s="57" t="s">
        <v>41</v>
      </c>
      <c r="F94" s="57" t="s">
        <v>41</v>
      </c>
      <c r="G94" s="57" t="s">
        <v>41</v>
      </c>
    </row>
    <row r="95" spans="1:7" ht="15">
      <c r="A95" s="20" t="s">
        <v>104</v>
      </c>
      <c r="B95" s="57"/>
      <c r="C95" s="57"/>
      <c r="D95" s="57"/>
      <c r="E95" s="57"/>
      <c r="F95" s="57"/>
      <c r="G95" s="57"/>
    </row>
    <row r="96" spans="1:9" ht="15">
      <c r="A96" s="59" t="s">
        <v>105</v>
      </c>
      <c r="B96" s="57">
        <v>24.141</v>
      </c>
      <c r="C96" s="57">
        <v>24</v>
      </c>
      <c r="D96" s="57">
        <v>21</v>
      </c>
      <c r="E96" s="57">
        <v>20</v>
      </c>
      <c r="F96" s="57">
        <v>18</v>
      </c>
      <c r="G96" s="57" t="s">
        <v>41</v>
      </c>
      <c r="H96" s="33"/>
      <c r="I96" s="5"/>
    </row>
    <row r="97" spans="1:7" ht="25.5">
      <c r="A97" s="59" t="s">
        <v>106</v>
      </c>
      <c r="B97" s="57">
        <v>250.06</v>
      </c>
      <c r="C97" s="57">
        <v>399</v>
      </c>
      <c r="D97" s="57">
        <v>344</v>
      </c>
      <c r="E97" s="57">
        <v>275</v>
      </c>
      <c r="F97" s="57" t="s">
        <v>41</v>
      </c>
      <c r="G97" s="57" t="s">
        <v>41</v>
      </c>
    </row>
    <row r="98" spans="1:7" ht="15">
      <c r="A98" s="20" t="s">
        <v>107</v>
      </c>
      <c r="B98" s="57"/>
      <c r="C98" s="57"/>
      <c r="D98" s="57"/>
      <c r="E98" s="57"/>
      <c r="F98" s="57"/>
      <c r="G98" s="57"/>
    </row>
    <row r="99" spans="1:7" ht="15">
      <c r="A99" s="59" t="s">
        <v>108</v>
      </c>
      <c r="B99" s="57">
        <v>1867.96</v>
      </c>
      <c r="C99" s="7">
        <v>2377</v>
      </c>
      <c r="D99" s="7">
        <v>1085</v>
      </c>
      <c r="E99" s="7">
        <v>1504</v>
      </c>
      <c r="F99" s="57" t="s">
        <v>41</v>
      </c>
      <c r="G99" s="57" t="s">
        <v>41</v>
      </c>
    </row>
    <row r="100" spans="1:7" ht="15">
      <c r="A100" s="59" t="s">
        <v>109</v>
      </c>
      <c r="B100" s="57">
        <v>5863.42</v>
      </c>
      <c r="C100" s="7">
        <v>7765</v>
      </c>
      <c r="D100" s="7">
        <v>5699</v>
      </c>
      <c r="E100" s="7">
        <v>6944</v>
      </c>
      <c r="F100" s="7">
        <v>6229</v>
      </c>
      <c r="G100" s="57" t="s">
        <v>41</v>
      </c>
    </row>
    <row r="101" spans="1:7" ht="15">
      <c r="A101" s="59" t="s">
        <v>110</v>
      </c>
      <c r="B101" s="57">
        <v>509.28</v>
      </c>
      <c r="C101" s="57">
        <v>479</v>
      </c>
      <c r="D101" s="57">
        <v>314</v>
      </c>
      <c r="E101" s="57">
        <v>459</v>
      </c>
      <c r="F101" s="57" t="s">
        <v>41</v>
      </c>
      <c r="G101" s="57" t="s">
        <v>41</v>
      </c>
    </row>
    <row r="103" spans="1:7" ht="15">
      <c r="A103" s="30" t="s">
        <v>188</v>
      </c>
      <c r="B103" s="6"/>
      <c r="C103" s="6"/>
      <c r="D103" s="6"/>
      <c r="E103" s="6"/>
      <c r="F103" s="6"/>
      <c r="G103" s="6"/>
    </row>
    <row r="104" spans="1:7" ht="25.5">
      <c r="A104" s="110" t="s">
        <v>189</v>
      </c>
      <c r="B104" s="6">
        <v>6</v>
      </c>
      <c r="C104" s="6">
        <v>7</v>
      </c>
      <c r="D104" s="6">
        <v>6</v>
      </c>
      <c r="E104" s="6">
        <v>6</v>
      </c>
      <c r="F104" s="6">
        <v>6</v>
      </c>
      <c r="G104" s="6">
        <v>6</v>
      </c>
    </row>
    <row r="105" spans="1:7" ht="51">
      <c r="A105" s="110" t="s">
        <v>366</v>
      </c>
      <c r="B105" s="6">
        <v>67</v>
      </c>
      <c r="C105" s="6">
        <v>70</v>
      </c>
      <c r="D105" s="6">
        <v>67</v>
      </c>
      <c r="E105" s="6">
        <v>67</v>
      </c>
      <c r="F105" s="6">
        <v>67</v>
      </c>
      <c r="G105" s="6">
        <v>67</v>
      </c>
    </row>
    <row r="106" spans="1:7" ht="25.5">
      <c r="A106" s="110" t="s">
        <v>190</v>
      </c>
      <c r="B106" s="6">
        <v>9</v>
      </c>
      <c r="C106" s="6">
        <v>8</v>
      </c>
      <c r="D106" s="6">
        <v>7</v>
      </c>
      <c r="E106" s="6">
        <v>7</v>
      </c>
      <c r="F106" s="6">
        <v>7</v>
      </c>
      <c r="G106" s="6">
        <v>7</v>
      </c>
    </row>
    <row r="107" spans="1:7" ht="25.5">
      <c r="A107" s="110" t="s">
        <v>191</v>
      </c>
      <c r="B107" s="6">
        <v>100</v>
      </c>
      <c r="C107" s="6">
        <v>89</v>
      </c>
      <c r="D107" s="6">
        <v>88</v>
      </c>
      <c r="E107" s="6">
        <v>88</v>
      </c>
      <c r="F107" s="6">
        <v>88</v>
      </c>
      <c r="G107" s="6">
        <v>88</v>
      </c>
    </row>
  </sheetData>
  <sheetProtection/>
  <mergeCells count="24">
    <mergeCell ref="A9:G9"/>
    <mergeCell ref="A14:G14"/>
    <mergeCell ref="A19:G19"/>
    <mergeCell ref="A24:G24"/>
    <mergeCell ref="A25:G25"/>
    <mergeCell ref="A64:G64"/>
    <mergeCell ref="A76:G76"/>
    <mergeCell ref="A77:G77"/>
    <mergeCell ref="A18:G18"/>
    <mergeCell ref="A89:G89"/>
    <mergeCell ref="A27:G27"/>
    <mergeCell ref="A52:G52"/>
    <mergeCell ref="B58:B59"/>
    <mergeCell ref="C58:C59"/>
    <mergeCell ref="D58:D59"/>
    <mergeCell ref="C36:G36"/>
    <mergeCell ref="C41:G41"/>
    <mergeCell ref="C47:G47"/>
    <mergeCell ref="A26:G26"/>
    <mergeCell ref="E58:E59"/>
    <mergeCell ref="F58:F59"/>
    <mergeCell ref="G58:G59"/>
    <mergeCell ref="A28:G28"/>
    <mergeCell ref="C30:G30"/>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U74"/>
  <sheetViews>
    <sheetView zoomScalePageLayoutView="0" workbookViewId="0" topLeftCell="A1">
      <selection activeCell="R73" sqref="R73"/>
    </sheetView>
  </sheetViews>
  <sheetFormatPr defaultColWidth="9.140625" defaultRowHeight="15"/>
  <cols>
    <col min="1" max="1" width="47.421875" style="0" customWidth="1"/>
    <col min="2" max="7" width="11.57421875" style="0" customWidth="1"/>
  </cols>
  <sheetData>
    <row r="1" spans="1:7" ht="15.75">
      <c r="A1" s="52" t="s">
        <v>21</v>
      </c>
      <c r="B1" s="6"/>
      <c r="C1" s="6"/>
      <c r="D1" s="6"/>
      <c r="E1" s="6"/>
      <c r="F1" s="6"/>
      <c r="G1" s="6"/>
    </row>
    <row r="2" spans="1:7" ht="15">
      <c r="A2" s="8"/>
      <c r="B2" s="9" t="s">
        <v>0</v>
      </c>
      <c r="C2" s="9" t="s">
        <v>1</v>
      </c>
      <c r="D2" s="9" t="s">
        <v>2</v>
      </c>
      <c r="E2" s="9" t="s">
        <v>3</v>
      </c>
      <c r="F2" s="9" t="s">
        <v>4</v>
      </c>
      <c r="G2" s="9"/>
    </row>
    <row r="3" spans="1:7" ht="16.5" customHeight="1">
      <c r="A3" s="58" t="s">
        <v>6</v>
      </c>
      <c r="B3" s="8"/>
      <c r="C3" s="8"/>
      <c r="D3" s="8"/>
      <c r="E3" s="8"/>
      <c r="F3" s="8"/>
      <c r="G3" s="8"/>
    </row>
    <row r="4" spans="1:7" ht="20.25" customHeight="1">
      <c r="A4" s="20" t="s">
        <v>7</v>
      </c>
      <c r="B4" s="109">
        <f>B8+B12+B16</f>
        <v>39579</v>
      </c>
      <c r="C4" s="7">
        <v>39773</v>
      </c>
      <c r="D4" s="7">
        <v>40686</v>
      </c>
      <c r="E4" s="7">
        <v>33201</v>
      </c>
      <c r="F4" s="7">
        <v>30547</v>
      </c>
      <c r="G4" s="7"/>
    </row>
    <row r="5" spans="1:7" ht="19.5" customHeight="1">
      <c r="A5" s="59" t="s">
        <v>8</v>
      </c>
      <c r="B5" s="109">
        <f>B8+B13+B16</f>
        <v>38831</v>
      </c>
      <c r="C5" s="7">
        <v>32876</v>
      </c>
      <c r="D5" s="7">
        <v>33917</v>
      </c>
      <c r="E5" s="7">
        <v>27778</v>
      </c>
      <c r="F5" s="7">
        <v>25937</v>
      </c>
      <c r="G5" s="7"/>
    </row>
    <row r="6" spans="1:7" ht="18" customHeight="1">
      <c r="A6" s="59" t="s">
        <v>9</v>
      </c>
      <c r="B6" s="109">
        <f>B10+B14+B17</f>
        <v>6592</v>
      </c>
      <c r="C6" s="7">
        <v>6897</v>
      </c>
      <c r="D6" s="7">
        <v>6769</v>
      </c>
      <c r="E6" s="7">
        <v>5423</v>
      </c>
      <c r="F6" s="7">
        <v>4610</v>
      </c>
      <c r="G6" s="7"/>
    </row>
    <row r="7" spans="1:7" ht="8.25" customHeight="1">
      <c r="A7" s="59"/>
      <c r="B7" s="108"/>
      <c r="C7" s="57"/>
      <c r="D7" s="57"/>
      <c r="E7" s="57"/>
      <c r="F7" s="57"/>
      <c r="G7" s="57"/>
    </row>
    <row r="8" spans="1:7" ht="15">
      <c r="A8" s="20" t="s">
        <v>10</v>
      </c>
      <c r="B8" s="107">
        <v>37343</v>
      </c>
      <c r="C8" s="7">
        <v>37360</v>
      </c>
      <c r="D8" s="7">
        <v>38471</v>
      </c>
      <c r="E8" s="7">
        <v>30990</v>
      </c>
      <c r="F8" s="7">
        <v>30441</v>
      </c>
      <c r="G8" s="7"/>
    </row>
    <row r="9" spans="1:7" ht="21.75" customHeight="1">
      <c r="A9" s="59" t="s">
        <v>8</v>
      </c>
      <c r="B9" s="100">
        <v>31502</v>
      </c>
      <c r="C9" s="100">
        <v>31201</v>
      </c>
      <c r="D9" s="100">
        <v>32520</v>
      </c>
      <c r="E9" s="100">
        <v>26478</v>
      </c>
      <c r="F9" s="100">
        <v>25861</v>
      </c>
      <c r="G9" s="100"/>
    </row>
    <row r="10" spans="1:7" ht="15">
      <c r="A10" s="59" t="s">
        <v>9</v>
      </c>
      <c r="B10" s="100">
        <v>5841</v>
      </c>
      <c r="C10" s="100">
        <v>6159</v>
      </c>
      <c r="D10" s="100">
        <v>5951</v>
      </c>
      <c r="E10" s="100">
        <v>4512</v>
      </c>
      <c r="F10" s="100">
        <v>4580</v>
      </c>
      <c r="G10" s="100"/>
    </row>
    <row r="11" spans="1:7" ht="10.5" customHeight="1">
      <c r="A11" s="59"/>
      <c r="B11" s="98"/>
      <c r="C11" s="98"/>
      <c r="D11" s="98"/>
      <c r="E11" s="98"/>
      <c r="F11" s="98"/>
      <c r="G11" s="98"/>
    </row>
    <row r="12" spans="1:7" ht="15">
      <c r="A12" s="20" t="s">
        <v>11</v>
      </c>
      <c r="B12" s="106">
        <v>2182</v>
      </c>
      <c r="C12" s="7">
        <v>2413</v>
      </c>
      <c r="D12" s="7">
        <v>2215</v>
      </c>
      <c r="E12" s="7">
        <v>2211</v>
      </c>
      <c r="F12" s="57">
        <v>106</v>
      </c>
      <c r="G12" s="57"/>
    </row>
    <row r="13" spans="1:7" ht="21.75" customHeight="1">
      <c r="A13" s="59" t="s">
        <v>8</v>
      </c>
      <c r="B13" s="106">
        <v>1434</v>
      </c>
      <c r="C13" s="7">
        <v>1675</v>
      </c>
      <c r="D13" s="7">
        <v>1397</v>
      </c>
      <c r="E13" s="7">
        <v>1300</v>
      </c>
      <c r="F13" s="57">
        <v>76</v>
      </c>
      <c r="G13" s="57"/>
    </row>
    <row r="14" spans="1:7" ht="18.75" customHeight="1">
      <c r="A14" s="59" t="s">
        <v>9</v>
      </c>
      <c r="B14" s="106">
        <v>748</v>
      </c>
      <c r="C14" s="57">
        <v>738</v>
      </c>
      <c r="D14" s="57">
        <v>818</v>
      </c>
      <c r="E14" s="57">
        <v>911</v>
      </c>
      <c r="F14" s="57">
        <v>30</v>
      </c>
      <c r="G14" s="57"/>
    </row>
    <row r="15" spans="1:7" ht="18.75" customHeight="1">
      <c r="A15" s="20" t="s">
        <v>365</v>
      </c>
      <c r="B15" s="106">
        <v>57</v>
      </c>
      <c r="C15" s="57">
        <v>0</v>
      </c>
      <c r="D15" s="57">
        <v>0</v>
      </c>
      <c r="E15" s="57">
        <v>0</v>
      </c>
      <c r="F15" s="57">
        <v>0</v>
      </c>
      <c r="G15" s="57"/>
    </row>
    <row r="16" spans="1:7" ht="18.75" customHeight="1">
      <c r="A16" s="59" t="s">
        <v>8</v>
      </c>
      <c r="B16" s="106">
        <v>54</v>
      </c>
      <c r="C16" s="57">
        <v>0</v>
      </c>
      <c r="D16" s="57">
        <v>0</v>
      </c>
      <c r="E16" s="57">
        <v>0</v>
      </c>
      <c r="F16" s="57">
        <v>0</v>
      </c>
      <c r="G16" s="57"/>
    </row>
    <row r="17" spans="1:7" ht="18.75" customHeight="1">
      <c r="A17" s="59" t="s">
        <v>9</v>
      </c>
      <c r="B17" s="106">
        <v>3</v>
      </c>
      <c r="C17" s="57">
        <v>0</v>
      </c>
      <c r="D17" s="57">
        <v>0</v>
      </c>
      <c r="E17" s="57">
        <v>0</v>
      </c>
      <c r="F17" s="57">
        <v>0</v>
      </c>
      <c r="G17" s="57"/>
    </row>
    <row r="18" spans="1:7" ht="11.25" customHeight="1">
      <c r="A18" s="59"/>
      <c r="B18" s="98"/>
      <c r="C18" s="98"/>
      <c r="D18" s="98"/>
      <c r="E18" s="98"/>
      <c r="F18" s="98"/>
      <c r="G18" s="98"/>
    </row>
    <row r="19" spans="1:7" ht="16.5" customHeight="1">
      <c r="A19" s="58" t="s">
        <v>12</v>
      </c>
      <c r="B19" s="98"/>
      <c r="C19" s="98"/>
      <c r="D19" s="98"/>
      <c r="E19" s="98"/>
      <c r="F19" s="98"/>
      <c r="G19" s="98"/>
    </row>
    <row r="20" spans="1:15" ht="21.75" customHeight="1">
      <c r="A20" s="20" t="s">
        <v>13</v>
      </c>
      <c r="B20" s="100">
        <v>31533</v>
      </c>
      <c r="C20" s="98"/>
      <c r="D20" s="98"/>
      <c r="E20" s="98"/>
      <c r="F20" s="98"/>
      <c r="G20" s="98"/>
      <c r="H20" s="126"/>
      <c r="I20" s="114"/>
      <c r="J20" s="114"/>
      <c r="K20" s="114"/>
      <c r="L20" s="114"/>
      <c r="M20" s="114"/>
      <c r="N20" s="114"/>
      <c r="O20" s="113"/>
    </row>
    <row r="21" spans="1:15" ht="20.25" customHeight="1">
      <c r="A21" s="59" t="s">
        <v>14</v>
      </c>
      <c r="B21" s="100">
        <v>29963</v>
      </c>
      <c r="C21" s="98">
        <v>29345</v>
      </c>
      <c r="D21" s="98">
        <v>30395</v>
      </c>
      <c r="E21" s="98">
        <v>31019</v>
      </c>
      <c r="F21" s="98">
        <v>30373</v>
      </c>
      <c r="G21" s="98"/>
      <c r="H21" s="151"/>
      <c r="I21" s="152"/>
      <c r="J21" s="152"/>
      <c r="K21" s="152"/>
      <c r="L21" s="152"/>
      <c r="M21" s="152"/>
      <c r="N21" s="152"/>
      <c r="O21" s="152"/>
    </row>
    <row r="22" spans="1:15" ht="29.25" customHeight="1">
      <c r="A22" s="59" t="s">
        <v>15</v>
      </c>
      <c r="B22" s="7">
        <v>1570</v>
      </c>
      <c r="C22" s="98"/>
      <c r="D22" s="98"/>
      <c r="E22" s="98"/>
      <c r="F22" s="98"/>
      <c r="G22" s="98"/>
      <c r="H22" s="151"/>
      <c r="I22" s="152"/>
      <c r="J22" s="152"/>
      <c r="K22" s="152"/>
      <c r="L22" s="152"/>
      <c r="M22" s="152"/>
      <c r="N22" s="152"/>
      <c r="O22" s="152"/>
    </row>
    <row r="23" spans="1:15" ht="29.25" customHeight="1">
      <c r="A23" s="59" t="s">
        <v>362</v>
      </c>
      <c r="B23" s="57">
        <v>0</v>
      </c>
      <c r="C23" s="98"/>
      <c r="D23" s="98"/>
      <c r="E23" s="98"/>
      <c r="F23" s="98"/>
      <c r="G23" s="98"/>
      <c r="H23" s="127"/>
      <c r="I23" s="128"/>
      <c r="J23" s="128"/>
      <c r="K23" s="128"/>
      <c r="L23" s="128"/>
      <c r="M23" s="128"/>
      <c r="N23" s="128"/>
      <c r="O23" s="128"/>
    </row>
    <row r="24" spans="1:15" ht="20.25" customHeight="1">
      <c r="A24" s="20" t="s">
        <v>16</v>
      </c>
      <c r="B24" s="98"/>
      <c r="C24" s="98"/>
      <c r="D24" s="98"/>
      <c r="E24" s="98"/>
      <c r="F24" s="98"/>
      <c r="G24" s="98"/>
      <c r="H24" s="126"/>
      <c r="I24" s="114"/>
      <c r="J24" s="114"/>
      <c r="K24" s="114"/>
      <c r="L24" s="114"/>
      <c r="M24" s="114"/>
      <c r="N24" s="114"/>
      <c r="O24" s="114"/>
    </row>
    <row r="25" spans="1:15" ht="22.5" customHeight="1">
      <c r="A25" s="59" t="s">
        <v>14</v>
      </c>
      <c r="B25" s="100">
        <v>1780056</v>
      </c>
      <c r="C25" s="98">
        <v>1920016</v>
      </c>
      <c r="D25" s="98">
        <v>1768360</v>
      </c>
      <c r="E25" s="98">
        <v>1975496</v>
      </c>
      <c r="F25" s="98">
        <v>2025888</v>
      </c>
      <c r="G25" s="98"/>
      <c r="H25" s="151"/>
      <c r="I25" s="152"/>
      <c r="J25" s="152"/>
      <c r="K25" s="152"/>
      <c r="L25" s="152"/>
      <c r="M25" s="152"/>
      <c r="N25" s="152"/>
      <c r="O25" s="152"/>
    </row>
    <row r="26" spans="1:15" ht="22.5" customHeight="1">
      <c r="A26" s="105" t="s">
        <v>364</v>
      </c>
      <c r="B26" s="98">
        <v>59</v>
      </c>
      <c r="C26" s="98">
        <v>65</v>
      </c>
      <c r="D26" s="98">
        <v>58</v>
      </c>
      <c r="E26" s="98">
        <v>64</v>
      </c>
      <c r="F26" s="98">
        <v>67</v>
      </c>
      <c r="G26" s="98"/>
      <c r="H26" s="113"/>
      <c r="I26" s="113"/>
      <c r="J26" s="113"/>
      <c r="K26" s="113"/>
      <c r="L26" s="113"/>
      <c r="M26" s="113"/>
      <c r="N26" s="113"/>
      <c r="O26" s="113"/>
    </row>
    <row r="27" spans="1:15" ht="22.5" customHeight="1">
      <c r="A27" s="20" t="s">
        <v>17</v>
      </c>
      <c r="B27" s="98"/>
      <c r="C27" s="98"/>
      <c r="D27" s="98"/>
      <c r="E27" s="98"/>
      <c r="F27" s="98"/>
      <c r="G27" s="98"/>
      <c r="H27" s="113"/>
      <c r="I27" s="113"/>
      <c r="J27" s="113"/>
      <c r="K27" s="113"/>
      <c r="L27" s="113"/>
      <c r="M27" s="113"/>
      <c r="N27" s="113"/>
      <c r="O27" s="113"/>
    </row>
    <row r="28" spans="1:15" ht="22.5" customHeight="1">
      <c r="A28" s="59" t="s">
        <v>18</v>
      </c>
      <c r="B28" s="98">
        <v>458</v>
      </c>
      <c r="C28" s="98">
        <v>484</v>
      </c>
      <c r="D28" s="98">
        <v>418</v>
      </c>
      <c r="E28" s="98">
        <v>409</v>
      </c>
      <c r="F28" s="98">
        <v>364</v>
      </c>
      <c r="G28" s="98"/>
      <c r="H28" s="151"/>
      <c r="I28" s="152"/>
      <c r="J28" s="152"/>
      <c r="K28" s="152"/>
      <c r="L28" s="152"/>
      <c r="M28" s="152"/>
      <c r="N28" s="152"/>
      <c r="O28" s="152"/>
    </row>
    <row r="29" spans="1:15" ht="22.5" customHeight="1">
      <c r="A29" s="59" t="s">
        <v>19</v>
      </c>
      <c r="B29" s="98">
        <v>24</v>
      </c>
      <c r="C29" s="98" t="s">
        <v>20</v>
      </c>
      <c r="D29" s="98" t="s">
        <v>20</v>
      </c>
      <c r="E29" s="98" t="s">
        <v>20</v>
      </c>
      <c r="F29" s="98" t="s">
        <v>20</v>
      </c>
      <c r="G29" s="98"/>
      <c r="H29" s="126"/>
      <c r="I29" s="114"/>
      <c r="J29" s="114"/>
      <c r="K29" s="114"/>
      <c r="L29" s="114"/>
      <c r="M29" s="113"/>
      <c r="N29" s="113"/>
      <c r="O29" s="113"/>
    </row>
    <row r="30" spans="1:7" ht="16.5" customHeight="1">
      <c r="A30" s="59" t="s">
        <v>362</v>
      </c>
      <c r="B30" s="98">
        <v>0</v>
      </c>
      <c r="C30" s="98"/>
      <c r="D30" s="98"/>
      <c r="E30" s="98"/>
      <c r="F30" s="98"/>
      <c r="G30" s="98"/>
    </row>
    <row r="31" spans="1:13" ht="21.75" customHeight="1">
      <c r="A31" s="58" t="s">
        <v>22</v>
      </c>
      <c r="B31" s="98"/>
      <c r="C31" s="98"/>
      <c r="D31" s="98"/>
      <c r="E31" s="98"/>
      <c r="F31" s="98"/>
      <c r="G31" s="98"/>
      <c r="H31" s="1"/>
      <c r="I31" s="1"/>
      <c r="J31" s="1"/>
      <c r="K31" s="1"/>
      <c r="L31" s="1"/>
      <c r="M31" s="1"/>
    </row>
    <row r="32" spans="1:13" ht="28.5" customHeight="1">
      <c r="A32" s="59" t="s">
        <v>14</v>
      </c>
      <c r="B32" s="98">
        <v>76</v>
      </c>
      <c r="C32" s="98">
        <v>79</v>
      </c>
      <c r="D32" s="98">
        <v>75</v>
      </c>
      <c r="E32" s="98">
        <v>76</v>
      </c>
      <c r="F32" s="98">
        <v>75</v>
      </c>
      <c r="G32" s="98"/>
      <c r="H32" s="1"/>
      <c r="I32" s="1"/>
      <c r="J32" s="1"/>
      <c r="K32" s="1"/>
      <c r="L32" s="1"/>
      <c r="M32" s="1"/>
    </row>
    <row r="33" spans="1:13" ht="28.5" customHeight="1">
      <c r="A33" s="59" t="s">
        <v>362</v>
      </c>
      <c r="B33" s="98"/>
      <c r="C33" s="98"/>
      <c r="D33" s="98"/>
      <c r="E33" s="98"/>
      <c r="F33" s="98"/>
      <c r="G33" s="98"/>
      <c r="H33" s="1"/>
      <c r="I33" s="1"/>
      <c r="J33" s="1"/>
      <c r="K33" s="1"/>
      <c r="L33" s="1"/>
      <c r="M33" s="1"/>
    </row>
    <row r="34" spans="1:13" ht="21.75" customHeight="1">
      <c r="A34" s="59" t="s">
        <v>15</v>
      </c>
      <c r="B34" s="98">
        <v>96</v>
      </c>
      <c r="C34" s="98">
        <v>96</v>
      </c>
      <c r="D34" s="98">
        <v>96</v>
      </c>
      <c r="E34" s="98">
        <v>95</v>
      </c>
      <c r="F34" s="98">
        <v>95</v>
      </c>
      <c r="G34" s="98"/>
      <c r="H34" s="1"/>
      <c r="I34" s="1"/>
      <c r="J34" s="1"/>
      <c r="K34" s="1"/>
      <c r="L34" s="1"/>
      <c r="M34" s="1"/>
    </row>
    <row r="35" spans="1:13" ht="15">
      <c r="A35" s="58" t="s">
        <v>241</v>
      </c>
      <c r="B35" s="98"/>
      <c r="C35" s="98"/>
      <c r="D35" s="98"/>
      <c r="E35" s="98"/>
      <c r="F35" s="98"/>
      <c r="G35" s="98"/>
      <c r="H35" s="1"/>
      <c r="I35" s="1"/>
      <c r="J35" s="1"/>
      <c r="K35" s="1"/>
      <c r="L35" s="1"/>
      <c r="M35" s="1"/>
    </row>
    <row r="36" spans="1:15" ht="15">
      <c r="A36" s="59" t="s">
        <v>14</v>
      </c>
      <c r="B36" s="98">
        <v>98</v>
      </c>
      <c r="C36" s="98">
        <v>100</v>
      </c>
      <c r="D36" s="98">
        <v>97</v>
      </c>
      <c r="E36" s="98">
        <v>96</v>
      </c>
      <c r="F36" s="98">
        <v>97</v>
      </c>
      <c r="G36" s="98"/>
      <c r="H36" s="149"/>
      <c r="I36" s="150"/>
      <c r="J36" s="150"/>
      <c r="K36" s="150"/>
      <c r="L36" s="150"/>
      <c r="M36" s="150"/>
      <c r="N36" s="150"/>
      <c r="O36" s="150"/>
    </row>
    <row r="37" spans="1:13" ht="15">
      <c r="A37" s="59" t="s">
        <v>15</v>
      </c>
      <c r="B37" s="98">
        <v>0</v>
      </c>
      <c r="C37" s="98">
        <v>0</v>
      </c>
      <c r="D37" s="98">
        <v>0</v>
      </c>
      <c r="E37" s="98">
        <v>0</v>
      </c>
      <c r="F37" s="98">
        <v>0</v>
      </c>
      <c r="G37" s="98"/>
      <c r="H37" s="1"/>
      <c r="I37" s="1"/>
      <c r="J37" s="1"/>
      <c r="K37" s="1"/>
      <c r="L37" s="1"/>
      <c r="M37" s="1"/>
    </row>
    <row r="38" spans="1:13" ht="15">
      <c r="A38" s="59"/>
      <c r="B38" s="98"/>
      <c r="C38" s="98"/>
      <c r="D38" s="98"/>
      <c r="E38" s="98"/>
      <c r="F38" s="98"/>
      <c r="G38" s="98"/>
      <c r="H38" s="1"/>
      <c r="I38" s="1"/>
      <c r="J38" s="1"/>
      <c r="K38" s="1"/>
      <c r="L38" s="1"/>
      <c r="M38" s="1"/>
    </row>
    <row r="39" spans="1:13" ht="15">
      <c r="A39" s="58" t="s">
        <v>23</v>
      </c>
      <c r="B39" s="98"/>
      <c r="C39" s="98"/>
      <c r="D39" s="98"/>
      <c r="E39" s="98"/>
      <c r="F39" s="98"/>
      <c r="G39" s="98"/>
      <c r="H39" s="1"/>
      <c r="I39" s="1"/>
      <c r="J39" s="1"/>
      <c r="K39" s="1"/>
      <c r="L39" s="1"/>
      <c r="M39" s="1"/>
    </row>
    <row r="40" spans="1:13" ht="15">
      <c r="A40" s="20" t="s">
        <v>24</v>
      </c>
      <c r="B40" s="98"/>
      <c r="C40" s="98"/>
      <c r="D40" s="98"/>
      <c r="E40" s="98"/>
      <c r="F40" s="98"/>
      <c r="G40" s="98"/>
      <c r="H40" s="1"/>
      <c r="I40" s="1"/>
      <c r="J40" s="1"/>
      <c r="K40" s="1"/>
      <c r="L40" s="1"/>
      <c r="M40" s="1"/>
    </row>
    <row r="41" spans="1:13" ht="15">
      <c r="A41" s="59" t="s">
        <v>25</v>
      </c>
      <c r="B41" s="98">
        <v>17</v>
      </c>
      <c r="C41" s="98">
        <v>17</v>
      </c>
      <c r="D41" s="98">
        <v>16</v>
      </c>
      <c r="E41" s="98">
        <v>16</v>
      </c>
      <c r="F41" s="98">
        <v>16</v>
      </c>
      <c r="G41" s="98"/>
      <c r="H41" s="1"/>
      <c r="I41" s="1"/>
      <c r="J41" s="1"/>
      <c r="K41" s="1"/>
      <c r="L41" s="1"/>
      <c r="M41" s="1"/>
    </row>
    <row r="42" spans="1:13" ht="15">
      <c r="A42" s="59" t="s">
        <v>26</v>
      </c>
      <c r="B42" s="98">
        <v>19</v>
      </c>
      <c r="C42" s="98">
        <v>19</v>
      </c>
      <c r="D42" s="98">
        <v>17</v>
      </c>
      <c r="E42" s="98">
        <v>17</v>
      </c>
      <c r="F42" s="98">
        <v>17</v>
      </c>
      <c r="G42" s="98"/>
      <c r="H42" s="1"/>
      <c r="I42" s="1"/>
      <c r="J42" s="1"/>
      <c r="K42" s="1"/>
      <c r="L42" s="1"/>
      <c r="M42" s="1"/>
    </row>
    <row r="43" spans="1:13" ht="15">
      <c r="A43" s="20" t="s">
        <v>363</v>
      </c>
      <c r="B43" s="98"/>
      <c r="C43" s="98"/>
      <c r="D43" s="98"/>
      <c r="E43" s="98"/>
      <c r="F43" s="98"/>
      <c r="G43" s="98"/>
      <c r="H43" s="1"/>
      <c r="I43" s="1"/>
      <c r="J43" s="1"/>
      <c r="K43" s="1"/>
      <c r="L43" s="1"/>
      <c r="M43" s="1"/>
    </row>
    <row r="44" spans="1:13" ht="15">
      <c r="A44" s="59" t="s">
        <v>25</v>
      </c>
      <c r="B44" s="57">
        <v>37</v>
      </c>
      <c r="C44" s="98">
        <v>14</v>
      </c>
      <c r="D44" s="98">
        <v>12</v>
      </c>
      <c r="E44" s="98">
        <v>12</v>
      </c>
      <c r="F44" s="98">
        <v>12</v>
      </c>
      <c r="G44" s="104"/>
      <c r="H44" s="1"/>
      <c r="I44" s="1"/>
      <c r="J44" s="1"/>
      <c r="K44" s="1"/>
      <c r="L44" s="1"/>
      <c r="M44" s="1"/>
    </row>
    <row r="45" spans="1:21" ht="15">
      <c r="A45" s="59" t="s">
        <v>27</v>
      </c>
      <c r="B45" s="57">
        <v>0.7</v>
      </c>
      <c r="C45" s="98"/>
      <c r="D45" s="98"/>
      <c r="E45" s="98"/>
      <c r="F45" s="102"/>
      <c r="G45" s="98"/>
      <c r="H45" s="97"/>
      <c r="I45" s="103"/>
      <c r="J45" s="103"/>
      <c r="K45" s="103"/>
      <c r="L45" s="103"/>
      <c r="M45" s="103"/>
      <c r="N45" s="95"/>
      <c r="O45" s="95"/>
      <c r="P45" s="12"/>
      <c r="Q45" s="12"/>
      <c r="R45" s="12"/>
      <c r="S45" s="12"/>
      <c r="T45" s="12"/>
      <c r="U45" s="12"/>
    </row>
    <row r="46" spans="1:21" ht="15">
      <c r="A46" s="8" t="s">
        <v>15</v>
      </c>
      <c r="B46" s="98"/>
      <c r="C46" s="98"/>
      <c r="D46" s="98"/>
      <c r="E46" s="98"/>
      <c r="F46" s="102"/>
      <c r="G46" s="98"/>
      <c r="H46" s="103"/>
      <c r="I46" s="103"/>
      <c r="J46" s="103"/>
      <c r="K46" s="103"/>
      <c r="L46" s="103"/>
      <c r="M46" s="103"/>
      <c r="N46" s="95"/>
      <c r="O46" s="95"/>
      <c r="P46" s="12"/>
      <c r="Q46" s="12"/>
      <c r="R46" s="12"/>
      <c r="S46" s="12"/>
      <c r="T46" s="12"/>
      <c r="U46" s="12"/>
    </row>
    <row r="47" spans="1:21" ht="15">
      <c r="A47" s="59" t="s">
        <v>25</v>
      </c>
      <c r="B47" s="98">
        <v>14</v>
      </c>
      <c r="C47" s="98"/>
      <c r="D47" s="98"/>
      <c r="E47" s="98"/>
      <c r="F47" s="102"/>
      <c r="G47" s="98"/>
      <c r="H47" s="103"/>
      <c r="I47" s="103"/>
      <c r="J47" s="103"/>
      <c r="K47" s="103"/>
      <c r="L47" s="103"/>
      <c r="M47" s="103"/>
      <c r="N47" s="95"/>
      <c r="O47" s="95"/>
      <c r="P47" s="12"/>
      <c r="Q47" s="12"/>
      <c r="R47" s="12"/>
      <c r="S47" s="12"/>
      <c r="T47" s="12"/>
      <c r="U47" s="12"/>
    </row>
    <row r="48" spans="1:21" ht="15">
      <c r="A48" s="59" t="s">
        <v>26</v>
      </c>
      <c r="B48" s="98">
        <v>5</v>
      </c>
      <c r="C48" s="98"/>
      <c r="D48" s="98"/>
      <c r="E48" s="98"/>
      <c r="F48" s="102"/>
      <c r="G48" s="98"/>
      <c r="H48" s="103"/>
      <c r="I48" s="103"/>
      <c r="J48" s="103"/>
      <c r="K48" s="103"/>
      <c r="L48" s="103"/>
      <c r="M48" s="103"/>
      <c r="N48" s="95"/>
      <c r="O48" s="95"/>
      <c r="P48" s="12"/>
      <c r="Q48" s="12"/>
      <c r="R48" s="12"/>
      <c r="S48" s="12"/>
      <c r="T48" s="12"/>
      <c r="U48" s="12"/>
    </row>
    <row r="49" spans="1:21" ht="15">
      <c r="A49" s="58" t="s">
        <v>242</v>
      </c>
      <c r="B49" s="98"/>
      <c r="C49" s="98"/>
      <c r="D49" s="98"/>
      <c r="E49" s="98"/>
      <c r="F49" s="102"/>
      <c r="G49" s="98"/>
      <c r="H49" s="103"/>
      <c r="I49" s="103"/>
      <c r="J49" s="103"/>
      <c r="K49" s="103"/>
      <c r="L49" s="103"/>
      <c r="M49" s="103"/>
      <c r="N49" s="95"/>
      <c r="O49" s="95"/>
      <c r="P49" s="12"/>
      <c r="Q49" s="12"/>
      <c r="R49" s="12"/>
      <c r="S49" s="12"/>
      <c r="T49" s="12"/>
      <c r="U49" s="12"/>
    </row>
    <row r="50" spans="1:21" ht="24.75" customHeight="1">
      <c r="A50" s="59" t="s">
        <v>14</v>
      </c>
      <c r="B50" s="100">
        <v>30829</v>
      </c>
      <c r="C50" s="98">
        <v>30514</v>
      </c>
      <c r="D50" s="98">
        <v>31828</v>
      </c>
      <c r="E50" s="98">
        <v>25882</v>
      </c>
      <c r="F50" s="102">
        <v>25294</v>
      </c>
      <c r="G50" s="98"/>
      <c r="H50" s="101"/>
      <c r="I50" s="101"/>
      <c r="J50" s="101"/>
      <c r="K50" s="101"/>
      <c r="L50" s="101"/>
      <c r="M50" s="101"/>
      <c r="N50" s="101"/>
      <c r="O50" s="101"/>
      <c r="P50" s="95"/>
      <c r="Q50" s="95"/>
      <c r="R50" s="12"/>
      <c r="S50" s="12"/>
      <c r="T50" s="12"/>
      <c r="U50" s="12"/>
    </row>
    <row r="51" spans="1:21" ht="15">
      <c r="A51" s="59" t="s">
        <v>15</v>
      </c>
      <c r="B51" s="98">
        <v>0</v>
      </c>
      <c r="C51" s="98">
        <v>0</v>
      </c>
      <c r="D51" s="98">
        <v>0</v>
      </c>
      <c r="E51" s="98">
        <v>0</v>
      </c>
      <c r="F51" s="102">
        <v>0</v>
      </c>
      <c r="G51" s="98"/>
      <c r="H51" s="103"/>
      <c r="I51" s="103"/>
      <c r="J51" s="103"/>
      <c r="K51" s="103"/>
      <c r="L51" s="103"/>
      <c r="M51" s="103"/>
      <c r="N51" s="95"/>
      <c r="O51" s="95"/>
      <c r="P51" s="95"/>
      <c r="Q51" s="95"/>
      <c r="R51" s="12"/>
      <c r="S51" s="12"/>
      <c r="T51" s="12"/>
      <c r="U51" s="12"/>
    </row>
    <row r="52" spans="1:21" ht="15">
      <c r="A52" s="59" t="s">
        <v>362</v>
      </c>
      <c r="B52" s="98">
        <v>0</v>
      </c>
      <c r="C52" s="98">
        <v>0</v>
      </c>
      <c r="D52" s="98">
        <v>0</v>
      </c>
      <c r="E52" s="98">
        <v>0</v>
      </c>
      <c r="F52" s="102">
        <v>0</v>
      </c>
      <c r="G52" s="98"/>
      <c r="H52" s="103"/>
      <c r="I52" s="103"/>
      <c r="J52" s="103"/>
      <c r="K52" s="103"/>
      <c r="L52" s="103"/>
      <c r="M52" s="103"/>
      <c r="N52" s="95"/>
      <c r="O52" s="95"/>
      <c r="P52" s="95"/>
      <c r="Q52" s="95"/>
      <c r="R52" s="12"/>
      <c r="S52" s="12"/>
      <c r="T52" s="12"/>
      <c r="U52" s="12"/>
    </row>
    <row r="53" spans="1:21" ht="15">
      <c r="A53" s="58" t="s">
        <v>28</v>
      </c>
      <c r="B53" s="98"/>
      <c r="C53" s="98"/>
      <c r="D53" s="98"/>
      <c r="E53" s="98"/>
      <c r="F53" s="102"/>
      <c r="G53" s="98"/>
      <c r="H53" s="103"/>
      <c r="I53" s="103"/>
      <c r="J53" s="103"/>
      <c r="K53" s="103"/>
      <c r="L53" s="103"/>
      <c r="M53" s="103"/>
      <c r="N53" s="95"/>
      <c r="O53" s="95"/>
      <c r="P53" s="95"/>
      <c r="Q53" s="95"/>
      <c r="R53" s="12"/>
      <c r="S53" s="12"/>
      <c r="T53" s="12"/>
      <c r="U53" s="12"/>
    </row>
    <row r="54" spans="1:21" ht="14.25" customHeight="1">
      <c r="A54" s="8" t="s">
        <v>29</v>
      </c>
      <c r="B54" s="98"/>
      <c r="C54" s="98"/>
      <c r="D54" s="98"/>
      <c r="E54" s="98"/>
      <c r="F54" s="102"/>
      <c r="G54" s="98"/>
      <c r="H54" s="103"/>
      <c r="I54" s="103"/>
      <c r="J54" s="103"/>
      <c r="K54" s="103"/>
      <c r="L54" s="103"/>
      <c r="M54" s="103"/>
      <c r="N54" s="95"/>
      <c r="O54" s="95"/>
      <c r="P54" s="101"/>
      <c r="Q54" s="95"/>
      <c r="R54" s="12"/>
      <c r="S54" s="12"/>
      <c r="T54" s="12"/>
      <c r="U54" s="12"/>
    </row>
    <row r="55" spans="1:21" ht="25.5">
      <c r="A55" s="59" t="s">
        <v>30</v>
      </c>
      <c r="B55" s="98">
        <v>64</v>
      </c>
      <c r="C55" s="98">
        <v>62</v>
      </c>
      <c r="D55" s="98">
        <v>60</v>
      </c>
      <c r="E55" s="98">
        <v>61</v>
      </c>
      <c r="F55" s="102">
        <v>60</v>
      </c>
      <c r="G55" s="98"/>
      <c r="H55" s="103"/>
      <c r="I55" s="103"/>
      <c r="J55" s="103"/>
      <c r="K55" s="103"/>
      <c r="L55" s="103"/>
      <c r="M55" s="103"/>
      <c r="N55" s="95"/>
      <c r="O55" s="95"/>
      <c r="P55" s="95"/>
      <c r="Q55" s="95"/>
      <c r="R55" s="95"/>
      <c r="S55" s="95"/>
      <c r="T55" s="95"/>
      <c r="U55" s="12"/>
    </row>
    <row r="56" spans="1:21" ht="21" customHeight="1">
      <c r="A56" s="70" t="s">
        <v>31</v>
      </c>
      <c r="B56" s="98">
        <v>81</v>
      </c>
      <c r="C56" s="98">
        <v>109</v>
      </c>
      <c r="D56" s="98">
        <v>106</v>
      </c>
      <c r="E56" s="98">
        <v>75</v>
      </c>
      <c r="F56" s="102">
        <v>68</v>
      </c>
      <c r="G56" s="98"/>
      <c r="H56" s="95"/>
      <c r="I56" s="95"/>
      <c r="J56" s="95"/>
      <c r="K56" s="95"/>
      <c r="L56" s="95"/>
      <c r="M56" s="95"/>
      <c r="N56" s="95"/>
      <c r="O56" s="96"/>
      <c r="P56" s="101"/>
      <c r="Q56" s="95"/>
      <c r="R56" s="95"/>
      <c r="S56" s="95"/>
      <c r="T56" s="95"/>
      <c r="U56" s="12"/>
    </row>
    <row r="57" spans="1:21" ht="15">
      <c r="A57" s="8" t="s">
        <v>32</v>
      </c>
      <c r="B57" s="98"/>
      <c r="C57" s="98"/>
      <c r="D57" s="98"/>
      <c r="E57" s="98"/>
      <c r="F57" s="102"/>
      <c r="G57" s="98"/>
      <c r="H57" s="95"/>
      <c r="I57" s="95"/>
      <c r="J57" s="95"/>
      <c r="K57" s="95"/>
      <c r="L57" s="95"/>
      <c r="M57" s="95"/>
      <c r="N57" s="95"/>
      <c r="O57" s="95"/>
      <c r="P57" s="101"/>
      <c r="Q57" s="95"/>
      <c r="R57" s="95"/>
      <c r="S57" s="95"/>
      <c r="T57" s="95"/>
      <c r="U57" s="12"/>
    </row>
    <row r="58" spans="1:21" ht="15">
      <c r="A58" s="59" t="s">
        <v>33</v>
      </c>
      <c r="B58" s="100">
        <v>8008</v>
      </c>
      <c r="C58" s="100">
        <v>8019</v>
      </c>
      <c r="D58" s="100">
        <v>6739</v>
      </c>
      <c r="E58" s="100">
        <v>7266</v>
      </c>
      <c r="F58" s="99">
        <v>7252</v>
      </c>
      <c r="G58" s="98"/>
      <c r="H58" s="97"/>
      <c r="I58" s="55"/>
      <c r="J58" s="55"/>
      <c r="K58" s="55"/>
      <c r="L58" s="55"/>
      <c r="M58" s="55"/>
      <c r="N58" s="55"/>
      <c r="O58" s="55"/>
      <c r="P58" s="95"/>
      <c r="Q58" s="95"/>
      <c r="R58" s="95"/>
      <c r="S58" s="95"/>
      <c r="T58" s="95"/>
      <c r="U58" s="12"/>
    </row>
    <row r="59" spans="1:21" ht="15">
      <c r="A59" s="2"/>
      <c r="H59" s="95"/>
      <c r="I59" s="95"/>
      <c r="J59" s="95"/>
      <c r="K59" s="95"/>
      <c r="L59" s="95"/>
      <c r="M59" s="95"/>
      <c r="N59" s="95"/>
      <c r="O59" s="95"/>
      <c r="P59" s="95"/>
      <c r="Q59" s="95"/>
      <c r="R59" s="95"/>
      <c r="S59" s="95"/>
      <c r="T59" s="95"/>
      <c r="U59" s="12"/>
    </row>
    <row r="60" spans="1:21" ht="15">
      <c r="A60" s="2"/>
      <c r="H60" s="95"/>
      <c r="I60" s="95"/>
      <c r="J60" s="95"/>
      <c r="K60" s="95"/>
      <c r="L60" s="95"/>
      <c r="M60" s="95"/>
      <c r="N60" s="95"/>
      <c r="O60" s="95"/>
      <c r="P60" s="96"/>
      <c r="Q60" s="95"/>
      <c r="R60" s="95"/>
      <c r="S60" s="95"/>
      <c r="T60" s="95"/>
      <c r="U60" s="12"/>
    </row>
    <row r="61" spans="8:21" ht="14.25" customHeight="1">
      <c r="H61" s="95"/>
      <c r="I61" s="95"/>
      <c r="J61" s="95"/>
      <c r="K61" s="95"/>
      <c r="L61" s="95"/>
      <c r="M61" s="95"/>
      <c r="N61" s="95"/>
      <c r="O61" s="95"/>
      <c r="P61" s="95"/>
      <c r="Q61" s="95"/>
      <c r="R61" s="95"/>
      <c r="S61" s="95"/>
      <c r="T61" s="95"/>
      <c r="U61" s="12"/>
    </row>
    <row r="62" spans="8:21" ht="15">
      <c r="H62" s="95"/>
      <c r="I62" s="95"/>
      <c r="J62" s="95"/>
      <c r="K62" s="95"/>
      <c r="L62" s="95"/>
      <c r="M62" s="95"/>
      <c r="N62" s="95"/>
      <c r="O62" s="95"/>
      <c r="P62" s="55"/>
      <c r="Q62" s="95"/>
      <c r="R62" s="95"/>
      <c r="S62" s="95"/>
      <c r="T62" s="95"/>
      <c r="U62" s="12"/>
    </row>
    <row r="63" spans="8:21" ht="15">
      <c r="H63" s="12"/>
      <c r="I63" s="12"/>
      <c r="J63" s="12"/>
      <c r="K63" s="12"/>
      <c r="L63" s="12"/>
      <c r="M63" s="12"/>
      <c r="N63" s="12"/>
      <c r="O63" s="12"/>
      <c r="P63" s="12"/>
      <c r="Q63" s="12"/>
      <c r="R63" s="12"/>
      <c r="S63" s="12"/>
      <c r="T63" s="12"/>
      <c r="U63" s="12"/>
    </row>
    <row r="64" spans="2:21" ht="15">
      <c r="B64" s="28" t="s">
        <v>361</v>
      </c>
      <c r="C64" s="28" t="s">
        <v>360</v>
      </c>
      <c r="H64" s="12"/>
      <c r="I64" s="12"/>
      <c r="J64" s="12"/>
      <c r="K64" s="12"/>
      <c r="L64" s="12"/>
      <c r="M64" s="12"/>
      <c r="N64" s="12"/>
      <c r="O64" s="12"/>
      <c r="P64" s="12"/>
      <c r="Q64" s="12"/>
      <c r="R64" s="12"/>
      <c r="S64" s="12"/>
      <c r="T64" s="12"/>
      <c r="U64" s="12"/>
    </row>
    <row r="65" spans="1:21" ht="15">
      <c r="A65" s="92" t="s">
        <v>244</v>
      </c>
      <c r="B65" s="94">
        <v>0.6666666666666666</v>
      </c>
      <c r="C65" s="94">
        <v>0.2777777777777778</v>
      </c>
      <c r="H65" s="12"/>
      <c r="I65" s="12"/>
      <c r="J65" s="12"/>
      <c r="K65" s="12"/>
      <c r="L65" s="12"/>
      <c r="M65" s="12"/>
      <c r="N65" s="12"/>
      <c r="O65" s="12"/>
      <c r="P65" s="12"/>
      <c r="Q65" s="12"/>
      <c r="R65" s="12"/>
      <c r="S65" s="12"/>
      <c r="T65" s="12"/>
      <c r="U65" s="12"/>
    </row>
    <row r="66" spans="1:21" ht="15.75" customHeight="1">
      <c r="A66" s="92" t="s">
        <v>246</v>
      </c>
      <c r="B66" s="94">
        <v>0.5</v>
      </c>
      <c r="C66" s="94">
        <v>0.25</v>
      </c>
      <c r="H66" s="12"/>
      <c r="I66" s="12"/>
      <c r="J66" s="12"/>
      <c r="K66" s="12"/>
      <c r="L66" s="12"/>
      <c r="M66" s="12"/>
      <c r="N66" s="12"/>
      <c r="O66" s="12"/>
      <c r="P66" s="12"/>
      <c r="Q66" s="12"/>
      <c r="R66" s="12"/>
      <c r="S66" s="12"/>
      <c r="T66" s="12"/>
      <c r="U66" s="12"/>
    </row>
    <row r="67" spans="1:21" ht="15">
      <c r="A67" s="92" t="s">
        <v>247</v>
      </c>
      <c r="B67" s="94">
        <v>0.5544554455445545</v>
      </c>
      <c r="C67" s="94">
        <v>0.2871287128712871</v>
      </c>
      <c r="H67" s="12"/>
      <c r="I67" s="12"/>
      <c r="J67" s="12"/>
      <c r="K67" s="12"/>
      <c r="L67" s="12"/>
      <c r="M67" s="12"/>
      <c r="N67" s="12"/>
      <c r="O67" s="12"/>
      <c r="P67" s="12"/>
      <c r="Q67" s="12"/>
      <c r="R67" s="12"/>
      <c r="S67" s="12"/>
      <c r="T67" s="12"/>
      <c r="U67" s="12"/>
    </row>
    <row r="68" spans="1:21" ht="15">
      <c r="A68" s="92" t="s">
        <v>248</v>
      </c>
      <c r="B68" s="94">
        <v>0.5344202898550725</v>
      </c>
      <c r="C68" s="94">
        <v>0.23369565217391305</v>
      </c>
      <c r="H68" s="148"/>
      <c r="I68" s="148"/>
      <c r="J68" s="148"/>
      <c r="K68" s="148"/>
      <c r="L68" s="148"/>
      <c r="M68" s="148"/>
      <c r="N68" s="148"/>
      <c r="O68" s="12"/>
      <c r="P68" s="12"/>
      <c r="Q68" s="12"/>
      <c r="R68" s="12"/>
      <c r="S68" s="12"/>
      <c r="T68" s="12"/>
      <c r="U68" s="12"/>
    </row>
    <row r="69" spans="1:21" ht="15">
      <c r="A69" s="92" t="s">
        <v>249</v>
      </c>
      <c r="B69" s="94">
        <v>0.6512596293982927</v>
      </c>
      <c r="C69" s="94">
        <v>0.17780553820528835</v>
      </c>
      <c r="H69" s="148"/>
      <c r="I69" s="148"/>
      <c r="J69" s="148"/>
      <c r="K69" s="148"/>
      <c r="L69" s="148"/>
      <c r="M69" s="148"/>
      <c r="N69" s="148"/>
      <c r="O69" s="12"/>
      <c r="P69" s="12"/>
      <c r="Q69" s="12"/>
      <c r="R69" s="12"/>
      <c r="S69" s="12"/>
      <c r="T69" s="12"/>
      <c r="U69" s="12"/>
    </row>
    <row r="70" spans="1:21" ht="15">
      <c r="A70" s="93" t="s">
        <v>245</v>
      </c>
      <c r="B70" s="145">
        <v>0.7</v>
      </c>
      <c r="C70" s="146"/>
      <c r="H70" s="148"/>
      <c r="I70" s="148"/>
      <c r="J70" s="148"/>
      <c r="K70" s="148"/>
      <c r="L70" s="148"/>
      <c r="M70" s="148"/>
      <c r="N70" s="148"/>
      <c r="O70" s="12"/>
      <c r="P70" s="12"/>
      <c r="Q70" s="12"/>
      <c r="R70" s="12"/>
      <c r="S70" s="12"/>
      <c r="T70" s="12"/>
      <c r="U70" s="12"/>
    </row>
    <row r="71" spans="1:21" ht="15">
      <c r="A71" s="92" t="s">
        <v>359</v>
      </c>
      <c r="B71" s="147">
        <v>0.004</v>
      </c>
      <c r="C71" s="146"/>
      <c r="H71" s="148"/>
      <c r="I71" s="148"/>
      <c r="J71" s="148"/>
      <c r="K71" s="148"/>
      <c r="L71" s="148"/>
      <c r="M71" s="148"/>
      <c r="N71" s="148"/>
      <c r="O71" s="12"/>
      <c r="P71" s="12"/>
      <c r="Q71" s="12"/>
      <c r="R71" s="12"/>
      <c r="S71" s="12"/>
      <c r="T71" s="12"/>
      <c r="U71" s="12"/>
    </row>
    <row r="72" spans="8:21" ht="15">
      <c r="H72" s="148"/>
      <c r="I72" s="148"/>
      <c r="J72" s="148"/>
      <c r="K72" s="148"/>
      <c r="L72" s="148"/>
      <c r="M72" s="148"/>
      <c r="N72" s="148"/>
      <c r="O72" s="12"/>
      <c r="P72" s="12"/>
      <c r="Q72" s="12"/>
      <c r="R72" s="12"/>
      <c r="S72" s="12"/>
      <c r="T72" s="12"/>
      <c r="U72" s="12"/>
    </row>
    <row r="73" spans="8:21" ht="15">
      <c r="H73" s="148"/>
      <c r="I73" s="148"/>
      <c r="J73" s="148"/>
      <c r="K73" s="148"/>
      <c r="L73" s="148"/>
      <c r="M73" s="148"/>
      <c r="N73" s="148"/>
      <c r="O73" s="12"/>
      <c r="P73" s="12"/>
      <c r="Q73" s="12"/>
      <c r="R73" s="12"/>
      <c r="S73" s="12"/>
      <c r="T73" s="12"/>
      <c r="U73" s="12"/>
    </row>
    <row r="74" spans="8:21" ht="15">
      <c r="H74" s="148"/>
      <c r="I74" s="148"/>
      <c r="J74" s="148"/>
      <c r="K74" s="148"/>
      <c r="L74" s="148"/>
      <c r="M74" s="148"/>
      <c r="N74" s="148"/>
      <c r="O74" s="12"/>
      <c r="P74" s="12"/>
      <c r="Q74" s="12"/>
      <c r="R74" s="12"/>
      <c r="S74" s="12"/>
      <c r="T74" s="12"/>
      <c r="U74" s="12"/>
    </row>
  </sheetData>
  <sheetProtection/>
  <mergeCells count="7">
    <mergeCell ref="B70:C70"/>
    <mergeCell ref="B71:C71"/>
    <mergeCell ref="H68:N74"/>
    <mergeCell ref="H36:O36"/>
    <mergeCell ref="H21:O22"/>
    <mergeCell ref="H25:O25"/>
    <mergeCell ref="H28:O28"/>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3:P71"/>
  <sheetViews>
    <sheetView zoomScale="85" zoomScaleNormal="85" zoomScalePageLayoutView="0" workbookViewId="0" topLeftCell="A25">
      <selection activeCell="L64" sqref="L64"/>
    </sheetView>
  </sheetViews>
  <sheetFormatPr defaultColWidth="9.140625" defaultRowHeight="15"/>
  <cols>
    <col min="1" max="1" width="44.421875" style="0" customWidth="1"/>
    <col min="2" max="2" width="11.57421875" style="60" customWidth="1"/>
    <col min="3" max="3" width="17.421875" style="0" customWidth="1"/>
    <col min="4" max="4" width="14.57421875" style="0" customWidth="1"/>
    <col min="5" max="5" width="15.421875" style="0" customWidth="1"/>
    <col min="6" max="6" width="14.421875" style="0" customWidth="1"/>
    <col min="7" max="7" width="11.57421875" style="0" customWidth="1"/>
  </cols>
  <sheetData>
    <row r="3" spans="1:7" ht="15">
      <c r="A3" s="8"/>
      <c r="B3" s="90" t="s">
        <v>0</v>
      </c>
      <c r="C3" s="10" t="s">
        <v>1</v>
      </c>
      <c r="D3" s="10" t="s">
        <v>2</v>
      </c>
      <c r="E3" s="10" t="s">
        <v>3</v>
      </c>
      <c r="F3" s="10" t="s">
        <v>4</v>
      </c>
      <c r="G3" s="10"/>
    </row>
    <row r="4" spans="1:7" ht="27" customHeight="1">
      <c r="A4" s="58" t="s">
        <v>158</v>
      </c>
      <c r="B4" s="91">
        <f>+B31/1000000</f>
        <v>6.7E-05</v>
      </c>
      <c r="C4" s="91">
        <f>+C31/1000000</f>
        <v>4.2E-05</v>
      </c>
      <c r="D4" s="91">
        <f>+D31/1000000</f>
        <v>1.9E-05</v>
      </c>
      <c r="E4" s="91">
        <v>0</v>
      </c>
      <c r="F4" s="91">
        <v>0</v>
      </c>
      <c r="G4" s="91"/>
    </row>
    <row r="5" spans="1:9" ht="19.5" customHeight="1">
      <c r="A5" s="20" t="s">
        <v>358</v>
      </c>
      <c r="B5" s="90">
        <v>65</v>
      </c>
      <c r="C5" s="90">
        <v>43</v>
      </c>
      <c r="D5" s="90">
        <v>20</v>
      </c>
      <c r="E5" s="90">
        <v>23</v>
      </c>
      <c r="F5" s="90">
        <v>17</v>
      </c>
      <c r="G5" s="90"/>
      <c r="I5" s="27"/>
    </row>
    <row r="6" spans="1:7" ht="19.5" customHeight="1">
      <c r="A6" s="58" t="s">
        <v>357</v>
      </c>
      <c r="B6" s="89">
        <v>116</v>
      </c>
      <c r="C6" s="89">
        <v>19</v>
      </c>
      <c r="D6" s="89">
        <v>13</v>
      </c>
      <c r="E6" s="89">
        <v>20</v>
      </c>
      <c r="F6" s="89">
        <v>15</v>
      </c>
      <c r="G6" s="89"/>
    </row>
    <row r="7" spans="1:7" ht="19.5" customHeight="1">
      <c r="A7" s="59" t="s">
        <v>356</v>
      </c>
      <c r="B7" s="75">
        <v>24</v>
      </c>
      <c r="C7" s="75">
        <v>2</v>
      </c>
      <c r="D7" s="88">
        <v>0</v>
      </c>
      <c r="E7" s="75" t="s">
        <v>305</v>
      </c>
      <c r="F7" s="88">
        <v>0</v>
      </c>
      <c r="G7" s="88"/>
    </row>
    <row r="8" spans="1:7" ht="19.5" customHeight="1">
      <c r="A8" s="59" t="s">
        <v>355</v>
      </c>
      <c r="B8" s="75">
        <v>10</v>
      </c>
      <c r="C8" s="75">
        <v>4</v>
      </c>
      <c r="D8" s="75">
        <v>2</v>
      </c>
      <c r="E8" s="75">
        <v>5</v>
      </c>
      <c r="F8" s="75">
        <v>4</v>
      </c>
      <c r="G8" s="75"/>
    </row>
    <row r="9" spans="1:7" ht="19.5" customHeight="1">
      <c r="A9" s="59" t="s">
        <v>354</v>
      </c>
      <c r="B9" s="75">
        <v>7</v>
      </c>
      <c r="C9" s="75">
        <v>7</v>
      </c>
      <c r="D9" s="75">
        <v>7</v>
      </c>
      <c r="E9" s="75">
        <v>9</v>
      </c>
      <c r="F9" s="75">
        <v>7</v>
      </c>
      <c r="G9" s="75"/>
    </row>
    <row r="10" spans="1:7" ht="19.5" customHeight="1">
      <c r="A10" s="59" t="s">
        <v>339</v>
      </c>
      <c r="B10" s="75">
        <v>2</v>
      </c>
      <c r="C10" s="75">
        <v>1</v>
      </c>
      <c r="D10" s="75" t="s">
        <v>286</v>
      </c>
      <c r="E10" s="75" t="s">
        <v>330</v>
      </c>
      <c r="F10" s="75"/>
      <c r="G10" s="75"/>
    </row>
    <row r="11" spans="1:7" ht="19.5" customHeight="1">
      <c r="A11" s="59" t="s">
        <v>353</v>
      </c>
      <c r="B11" s="75">
        <v>3</v>
      </c>
      <c r="C11" s="75">
        <v>5</v>
      </c>
      <c r="D11" s="75">
        <v>4</v>
      </c>
      <c r="E11" s="75">
        <v>5</v>
      </c>
      <c r="F11" s="75">
        <v>4</v>
      </c>
      <c r="G11" s="75"/>
    </row>
    <row r="12" spans="1:7" ht="19.5" customHeight="1">
      <c r="A12" s="59" t="s">
        <v>352</v>
      </c>
      <c r="B12" s="75" t="s">
        <v>286</v>
      </c>
      <c r="C12" s="75" t="s">
        <v>300</v>
      </c>
      <c r="D12" s="88">
        <v>0</v>
      </c>
      <c r="E12" s="88">
        <v>0</v>
      </c>
      <c r="F12" s="88">
        <v>0</v>
      </c>
      <c r="G12" s="88"/>
    </row>
    <row r="13" spans="1:7" ht="19.5" customHeight="1">
      <c r="A13" s="59" t="s">
        <v>351</v>
      </c>
      <c r="B13" s="75">
        <v>3</v>
      </c>
      <c r="C13" s="88">
        <v>0</v>
      </c>
      <c r="D13" s="88">
        <v>0</v>
      </c>
      <c r="E13" s="88">
        <v>0</v>
      </c>
      <c r="F13" s="88">
        <v>0</v>
      </c>
      <c r="G13" s="88"/>
    </row>
    <row r="14" spans="1:7" ht="17.25" customHeight="1">
      <c r="A14" s="58" t="s">
        <v>350</v>
      </c>
      <c r="B14" s="89">
        <v>8</v>
      </c>
      <c r="C14" s="89">
        <v>12</v>
      </c>
      <c r="D14" s="89">
        <v>4</v>
      </c>
      <c r="E14" s="89">
        <v>3</v>
      </c>
      <c r="F14" s="89" t="s">
        <v>305</v>
      </c>
      <c r="G14" s="89"/>
    </row>
    <row r="15" spans="1:7" ht="19.5" customHeight="1">
      <c r="A15" s="59" t="s">
        <v>342</v>
      </c>
      <c r="B15" s="88">
        <v>0</v>
      </c>
      <c r="C15" s="88">
        <v>0</v>
      </c>
      <c r="D15" s="88">
        <v>0</v>
      </c>
      <c r="E15" s="88">
        <v>0</v>
      </c>
      <c r="F15" s="88">
        <v>0</v>
      </c>
      <c r="G15" s="88"/>
    </row>
    <row r="16" spans="1:7" ht="19.5" customHeight="1">
      <c r="A16" s="59" t="s">
        <v>349</v>
      </c>
      <c r="B16" s="75">
        <v>5</v>
      </c>
      <c r="C16" s="75">
        <v>1</v>
      </c>
      <c r="D16" s="75">
        <v>2</v>
      </c>
      <c r="E16" s="75">
        <v>3</v>
      </c>
      <c r="F16" s="75" t="s">
        <v>305</v>
      </c>
      <c r="G16" s="75"/>
    </row>
    <row r="17" spans="1:7" ht="19.5" customHeight="1">
      <c r="A17" s="59" t="s">
        <v>348</v>
      </c>
      <c r="B17" s="88">
        <v>0</v>
      </c>
      <c r="C17" s="75">
        <v>2</v>
      </c>
      <c r="D17" s="75">
        <v>1</v>
      </c>
      <c r="E17" s="88">
        <v>0</v>
      </c>
      <c r="F17" s="88">
        <v>0</v>
      </c>
      <c r="G17" s="88"/>
    </row>
    <row r="18" spans="1:7" ht="19.5" customHeight="1">
      <c r="A18" s="59" t="s">
        <v>347</v>
      </c>
      <c r="B18" s="88">
        <v>0</v>
      </c>
      <c r="C18" s="75" t="s">
        <v>283</v>
      </c>
      <c r="D18" s="75" t="s">
        <v>287</v>
      </c>
      <c r="E18" s="88">
        <v>0</v>
      </c>
      <c r="F18" s="88">
        <v>0</v>
      </c>
      <c r="G18" s="88"/>
    </row>
    <row r="19" spans="1:7" ht="19.5" customHeight="1">
      <c r="A19" s="59" t="s">
        <v>346</v>
      </c>
      <c r="B19" s="88">
        <v>0</v>
      </c>
      <c r="C19" s="88">
        <v>0</v>
      </c>
      <c r="D19" s="88">
        <v>0</v>
      </c>
      <c r="E19" s="88">
        <v>0</v>
      </c>
      <c r="F19" s="88">
        <v>0</v>
      </c>
      <c r="G19" s="88"/>
    </row>
    <row r="20" spans="1:7" ht="19.5" customHeight="1">
      <c r="A20" s="59" t="s">
        <v>345</v>
      </c>
      <c r="B20" s="75">
        <v>1</v>
      </c>
      <c r="C20" s="75" t="s">
        <v>331</v>
      </c>
      <c r="D20" s="88">
        <v>0</v>
      </c>
      <c r="E20" s="88">
        <v>0</v>
      </c>
      <c r="F20" s="88">
        <v>0</v>
      </c>
      <c r="G20" s="88"/>
    </row>
    <row r="21" spans="1:7" ht="17.25" customHeight="1">
      <c r="A21" s="59" t="s">
        <v>344</v>
      </c>
      <c r="B21" s="75">
        <v>2</v>
      </c>
      <c r="C21" s="75">
        <v>8</v>
      </c>
      <c r="D21" s="88">
        <v>0</v>
      </c>
      <c r="E21" s="88">
        <v>0</v>
      </c>
      <c r="F21" s="88">
        <v>0</v>
      </c>
      <c r="G21" s="88"/>
    </row>
    <row r="22" spans="1:7" ht="17.25" customHeight="1">
      <c r="A22" s="58" t="s">
        <v>343</v>
      </c>
      <c r="B22" s="89">
        <v>8</v>
      </c>
      <c r="C22" s="89">
        <v>11</v>
      </c>
      <c r="D22" s="89">
        <v>2</v>
      </c>
      <c r="E22" s="89" t="s">
        <v>300</v>
      </c>
      <c r="F22" s="89">
        <v>1</v>
      </c>
      <c r="G22" s="89"/>
    </row>
    <row r="23" spans="1:7" ht="19.5" customHeight="1">
      <c r="A23" s="59" t="s">
        <v>342</v>
      </c>
      <c r="B23" s="75"/>
      <c r="C23" s="75" t="s">
        <v>331</v>
      </c>
      <c r="D23" s="75"/>
      <c r="E23" s="75"/>
      <c r="F23" s="75"/>
      <c r="G23" s="75"/>
    </row>
    <row r="24" spans="1:7" ht="19.5" customHeight="1">
      <c r="A24" s="59" t="s">
        <v>341</v>
      </c>
      <c r="B24" s="75">
        <v>5</v>
      </c>
      <c r="C24" s="75">
        <v>3</v>
      </c>
      <c r="D24" s="75">
        <v>2</v>
      </c>
      <c r="E24" s="75" t="s">
        <v>300</v>
      </c>
      <c r="F24" s="75">
        <v>1</v>
      </c>
      <c r="G24" s="75"/>
    </row>
    <row r="25" spans="1:7" ht="19.5" customHeight="1">
      <c r="A25" s="59" t="s">
        <v>340</v>
      </c>
      <c r="B25" s="88">
        <v>0</v>
      </c>
      <c r="C25" s="88">
        <v>0</v>
      </c>
      <c r="D25" s="88">
        <v>0</v>
      </c>
      <c r="E25" s="88">
        <v>0</v>
      </c>
      <c r="F25" s="88">
        <v>0</v>
      </c>
      <c r="G25" s="88"/>
    </row>
    <row r="26" spans="1:7" ht="19.5" customHeight="1">
      <c r="A26" s="59" t="s">
        <v>339</v>
      </c>
      <c r="B26" s="88">
        <v>0</v>
      </c>
      <c r="C26" s="88">
        <v>0</v>
      </c>
      <c r="D26" s="88">
        <v>0</v>
      </c>
      <c r="E26" s="88">
        <v>0</v>
      </c>
      <c r="F26" s="88">
        <v>0</v>
      </c>
      <c r="G26" s="88"/>
    </row>
    <row r="27" spans="1:7" ht="19.5" customHeight="1">
      <c r="A27" s="59" t="s">
        <v>338</v>
      </c>
      <c r="B27" s="88">
        <v>0</v>
      </c>
      <c r="C27" s="75" t="s">
        <v>283</v>
      </c>
      <c r="D27" s="88">
        <v>0</v>
      </c>
      <c r="E27" s="88">
        <v>0</v>
      </c>
      <c r="F27" s="88">
        <v>0</v>
      </c>
      <c r="G27" s="88"/>
    </row>
    <row r="28" spans="1:7" ht="19.5" customHeight="1">
      <c r="A28" s="59" t="s">
        <v>337</v>
      </c>
      <c r="B28" s="88">
        <v>0</v>
      </c>
      <c r="C28" s="88">
        <v>0</v>
      </c>
      <c r="D28" s="88">
        <v>0</v>
      </c>
      <c r="E28" s="88">
        <v>0</v>
      </c>
      <c r="F28" s="88">
        <v>0</v>
      </c>
      <c r="G28" s="88"/>
    </row>
    <row r="29" spans="1:7" ht="17.25" customHeight="1">
      <c r="A29" s="59" t="s">
        <v>336</v>
      </c>
      <c r="B29" s="75">
        <v>3</v>
      </c>
      <c r="C29" s="75">
        <v>7</v>
      </c>
      <c r="D29" s="88">
        <v>0</v>
      </c>
      <c r="E29" s="88">
        <v>0</v>
      </c>
      <c r="F29" s="88">
        <v>0</v>
      </c>
      <c r="G29" s="88"/>
    </row>
    <row r="30" spans="1:7" ht="18" customHeight="1">
      <c r="A30" s="20"/>
      <c r="B30" s="75"/>
      <c r="C30" s="75"/>
      <c r="D30" s="75"/>
      <c r="E30" s="75"/>
      <c r="F30" s="75"/>
      <c r="G30" s="75"/>
    </row>
    <row r="31" spans="1:7" ht="18.75" customHeight="1">
      <c r="A31" s="87" t="s">
        <v>335</v>
      </c>
      <c r="B31" s="86">
        <v>67</v>
      </c>
      <c r="C31" s="86">
        <f>+C6+C14+C22+C30</f>
        <v>42</v>
      </c>
      <c r="D31" s="86">
        <f>+D6+D14+D22+D30</f>
        <v>19</v>
      </c>
      <c r="E31" s="86">
        <v>0</v>
      </c>
      <c r="F31" s="86"/>
      <c r="G31" s="86"/>
    </row>
    <row r="32" spans="1:7" ht="15">
      <c r="A32" s="8"/>
      <c r="B32" s="75"/>
      <c r="C32" s="57"/>
      <c r="D32" s="57"/>
      <c r="E32" s="57"/>
      <c r="F32" s="57"/>
      <c r="G32" s="57"/>
    </row>
    <row r="33" spans="1:13" ht="33" customHeight="1">
      <c r="A33" s="58" t="s">
        <v>162</v>
      </c>
      <c r="B33" s="85">
        <v>7</v>
      </c>
      <c r="C33" s="84">
        <v>32</v>
      </c>
      <c r="D33" s="84">
        <v>17</v>
      </c>
      <c r="E33" s="84">
        <v>14</v>
      </c>
      <c r="F33" s="84">
        <v>9</v>
      </c>
      <c r="G33" s="84"/>
      <c r="H33" s="74"/>
      <c r="I33" s="74"/>
      <c r="J33" s="74"/>
      <c r="K33" s="3"/>
      <c r="L33" s="3"/>
      <c r="M33" s="3"/>
    </row>
    <row r="34" spans="1:13" ht="21.75" customHeight="1">
      <c r="A34" s="11" t="s">
        <v>334</v>
      </c>
      <c r="B34" s="75" t="s">
        <v>286</v>
      </c>
      <c r="C34" s="81">
        <v>1</v>
      </c>
      <c r="D34" s="75">
        <v>1</v>
      </c>
      <c r="E34" s="75">
        <v>1</v>
      </c>
      <c r="F34" s="75">
        <v>2</v>
      </c>
      <c r="G34" s="75"/>
      <c r="H34" s="74"/>
      <c r="I34" s="74"/>
      <c r="J34" s="74"/>
      <c r="K34" s="3"/>
      <c r="L34" s="3"/>
      <c r="M34" s="3"/>
    </row>
    <row r="35" spans="1:13" ht="17.25" customHeight="1">
      <c r="A35" s="11" t="s">
        <v>333</v>
      </c>
      <c r="B35" s="75" t="s">
        <v>283</v>
      </c>
      <c r="C35" s="81" t="s">
        <v>300</v>
      </c>
      <c r="D35" s="75" t="s">
        <v>330</v>
      </c>
      <c r="E35" s="75" t="s">
        <v>305</v>
      </c>
      <c r="F35" s="75" t="s">
        <v>330</v>
      </c>
      <c r="G35" s="75"/>
      <c r="H35" s="74"/>
      <c r="I35" s="74"/>
      <c r="J35" s="74"/>
      <c r="K35" s="3"/>
      <c r="L35" s="3"/>
      <c r="M35" s="3"/>
    </row>
    <row r="36" spans="1:13" ht="14.25" customHeight="1">
      <c r="A36" s="11" t="s">
        <v>332</v>
      </c>
      <c r="B36" s="75" t="s">
        <v>331</v>
      </c>
      <c r="C36" s="81" t="s">
        <v>292</v>
      </c>
      <c r="D36" s="75" t="s">
        <v>330</v>
      </c>
      <c r="E36" s="75" t="s">
        <v>330</v>
      </c>
      <c r="F36" s="75" t="s">
        <v>292</v>
      </c>
      <c r="G36" s="75"/>
      <c r="H36" s="74"/>
      <c r="I36" s="74"/>
      <c r="J36" s="74"/>
      <c r="K36" s="3"/>
      <c r="L36" s="3"/>
      <c r="M36" s="3"/>
    </row>
    <row r="37" spans="1:13" ht="13.5" customHeight="1">
      <c r="A37" s="11" t="s">
        <v>329</v>
      </c>
      <c r="B37" s="75" t="s">
        <v>328</v>
      </c>
      <c r="C37" s="83" t="s">
        <v>287</v>
      </c>
      <c r="D37" s="75">
        <v>0</v>
      </c>
      <c r="E37" s="75">
        <v>0</v>
      </c>
      <c r="F37" s="75">
        <v>0</v>
      </c>
      <c r="G37" s="75"/>
      <c r="H37" s="74"/>
      <c r="I37" s="74"/>
      <c r="J37" s="74"/>
      <c r="K37" s="3"/>
      <c r="L37" s="3"/>
      <c r="M37" s="3"/>
    </row>
    <row r="38" spans="1:13" ht="23.25" customHeight="1">
      <c r="A38" s="82" t="s">
        <v>327</v>
      </c>
      <c r="B38" s="75">
        <v>3</v>
      </c>
      <c r="C38" s="83">
        <v>3</v>
      </c>
      <c r="D38" s="75">
        <v>2</v>
      </c>
      <c r="E38" s="75">
        <v>3</v>
      </c>
      <c r="F38" s="75">
        <v>3</v>
      </c>
      <c r="G38" s="75"/>
      <c r="H38" s="74"/>
      <c r="I38" s="74"/>
      <c r="J38" s="74"/>
      <c r="K38" s="3"/>
      <c r="L38" s="3"/>
      <c r="M38" s="3"/>
    </row>
    <row r="39" spans="1:13" ht="18" customHeight="1">
      <c r="A39" s="82" t="s">
        <v>326</v>
      </c>
      <c r="B39" s="75">
        <v>3</v>
      </c>
      <c r="C39" s="81">
        <v>2</v>
      </c>
      <c r="D39" s="75">
        <v>2</v>
      </c>
      <c r="E39" s="75">
        <v>2</v>
      </c>
      <c r="F39" s="75">
        <v>2</v>
      </c>
      <c r="G39" s="75"/>
      <c r="H39" s="74"/>
      <c r="I39" s="74"/>
      <c r="J39" s="74"/>
      <c r="K39" s="3"/>
      <c r="L39" s="3"/>
      <c r="M39" s="3"/>
    </row>
    <row r="40" spans="1:13" ht="15" customHeight="1">
      <c r="A40" s="79" t="s">
        <v>325</v>
      </c>
      <c r="B40" s="78"/>
      <c r="C40" s="78">
        <v>2</v>
      </c>
      <c r="D40" s="78">
        <v>2</v>
      </c>
      <c r="E40" s="78">
        <v>15</v>
      </c>
      <c r="F40" s="75">
        <v>2</v>
      </c>
      <c r="G40" s="75"/>
      <c r="H40" s="74"/>
      <c r="I40" s="74"/>
      <c r="J40" s="74"/>
      <c r="K40" s="3"/>
      <c r="L40" s="3"/>
      <c r="M40" s="3"/>
    </row>
    <row r="41" spans="1:13" ht="11.25" customHeight="1">
      <c r="A41" s="79" t="s">
        <v>324</v>
      </c>
      <c r="B41" s="77">
        <v>0</v>
      </c>
      <c r="C41" s="77">
        <v>0</v>
      </c>
      <c r="D41" s="77">
        <v>8</v>
      </c>
      <c r="E41" s="77">
        <v>5</v>
      </c>
      <c r="F41" s="75" t="s">
        <v>292</v>
      </c>
      <c r="G41" s="75"/>
      <c r="H41" s="74"/>
      <c r="I41" s="74"/>
      <c r="J41" s="74"/>
      <c r="K41" s="3"/>
      <c r="L41" s="3"/>
      <c r="M41" s="3"/>
    </row>
    <row r="42" spans="1:7" ht="13.5" customHeight="1">
      <c r="A42" s="79" t="s">
        <v>323</v>
      </c>
      <c r="B42" s="77">
        <v>0</v>
      </c>
      <c r="C42" s="78">
        <v>15</v>
      </c>
      <c r="D42" s="80">
        <v>0</v>
      </c>
      <c r="E42" s="80">
        <v>0</v>
      </c>
      <c r="F42" s="65">
        <v>0</v>
      </c>
      <c r="G42" s="65"/>
    </row>
    <row r="43" spans="1:13" ht="18" customHeight="1">
      <c r="A43" s="79" t="s">
        <v>322</v>
      </c>
      <c r="B43" s="77">
        <v>0</v>
      </c>
      <c r="C43" s="78">
        <v>10</v>
      </c>
      <c r="D43" s="77">
        <v>0</v>
      </c>
      <c r="E43" s="77">
        <v>0</v>
      </c>
      <c r="F43" s="76">
        <v>0</v>
      </c>
      <c r="G43" s="75"/>
      <c r="H43" s="74"/>
      <c r="I43" s="74"/>
      <c r="J43" s="74"/>
      <c r="K43" s="3"/>
      <c r="L43" s="3"/>
      <c r="M43" s="3"/>
    </row>
    <row r="44" spans="1:7" ht="15">
      <c r="A44" s="73" t="s">
        <v>321</v>
      </c>
      <c r="B44" s="69"/>
      <c r="C44" s="67"/>
      <c r="D44" s="67"/>
      <c r="E44" s="67"/>
      <c r="F44" s="67"/>
      <c r="G44" s="67"/>
    </row>
    <row r="45" spans="1:7" ht="15">
      <c r="A45" s="70" t="s">
        <v>163</v>
      </c>
      <c r="B45" s="69" t="s">
        <v>320</v>
      </c>
      <c r="C45" s="68" t="s">
        <v>319</v>
      </c>
      <c r="D45" s="68" t="s">
        <v>318</v>
      </c>
      <c r="E45" s="68" t="s">
        <v>317</v>
      </c>
      <c r="F45" s="68" t="s">
        <v>316</v>
      </c>
      <c r="G45" s="68"/>
    </row>
    <row r="46" spans="1:13" ht="27" customHeight="1">
      <c r="A46" s="72" t="s">
        <v>14</v>
      </c>
      <c r="B46" s="69"/>
      <c r="C46" s="67"/>
      <c r="D46" s="67"/>
      <c r="E46" s="67"/>
      <c r="F46" s="67"/>
      <c r="G46" s="67"/>
      <c r="H46" s="25"/>
      <c r="I46" s="1"/>
      <c r="J46" s="1"/>
      <c r="K46" s="1"/>
      <c r="L46" s="1"/>
      <c r="M46" s="1"/>
    </row>
    <row r="47" spans="1:7" ht="15">
      <c r="A47" s="70" t="s">
        <v>164</v>
      </c>
      <c r="B47" s="69" t="s">
        <v>315</v>
      </c>
      <c r="C47" s="68" t="s">
        <v>314</v>
      </c>
      <c r="D47" s="68" t="s">
        <v>313</v>
      </c>
      <c r="E47" s="68" t="s">
        <v>310</v>
      </c>
      <c r="F47" s="68" t="s">
        <v>312</v>
      </c>
      <c r="G47" s="68"/>
    </row>
    <row r="48" spans="1:7" ht="24.75" customHeight="1">
      <c r="A48" s="70" t="s">
        <v>311</v>
      </c>
      <c r="B48" s="69" t="s">
        <v>310</v>
      </c>
      <c r="C48" s="68" t="s">
        <v>309</v>
      </c>
      <c r="D48" s="68" t="s">
        <v>308</v>
      </c>
      <c r="E48" s="68" t="s">
        <v>307</v>
      </c>
      <c r="F48" s="68" t="s">
        <v>306</v>
      </c>
      <c r="G48" s="68"/>
    </row>
    <row r="49" spans="1:8" ht="30" customHeight="1">
      <c r="A49" s="70" t="s">
        <v>159</v>
      </c>
      <c r="B49" s="69" t="s">
        <v>305</v>
      </c>
      <c r="C49" s="68" t="s">
        <v>288</v>
      </c>
      <c r="D49" s="68">
        <v>1</v>
      </c>
      <c r="E49" s="67">
        <v>1</v>
      </c>
      <c r="F49" s="67" t="s">
        <v>305</v>
      </c>
      <c r="G49" s="67"/>
      <c r="H49" s="26"/>
    </row>
    <row r="50" spans="1:7" ht="18" customHeight="1">
      <c r="A50" s="70" t="s">
        <v>160</v>
      </c>
      <c r="B50" s="69" t="s">
        <v>304</v>
      </c>
      <c r="C50" s="68">
        <v>4</v>
      </c>
      <c r="D50" s="68">
        <v>3</v>
      </c>
      <c r="E50" s="68" t="s">
        <v>303</v>
      </c>
      <c r="F50" s="68" t="s">
        <v>295</v>
      </c>
      <c r="G50" s="68"/>
    </row>
    <row r="51" spans="1:7" ht="25.5" customHeight="1">
      <c r="A51" s="70" t="s">
        <v>161</v>
      </c>
      <c r="B51" s="69" t="s">
        <v>302</v>
      </c>
      <c r="C51" s="67" t="s">
        <v>301</v>
      </c>
      <c r="D51" s="67" t="s">
        <v>300</v>
      </c>
      <c r="E51" s="67" t="s">
        <v>287</v>
      </c>
      <c r="F51" s="67" t="s">
        <v>287</v>
      </c>
      <c r="G51" s="67"/>
    </row>
    <row r="52" spans="1:7" ht="22.5" customHeight="1">
      <c r="A52" s="71" t="s">
        <v>299</v>
      </c>
      <c r="B52" s="69">
        <f>B48-SUM(B49:B51)</f>
        <v>5.6</v>
      </c>
      <c r="C52" s="69">
        <f>C48-SUM(C49:C51)</f>
        <v>2.3</v>
      </c>
      <c r="D52" s="69">
        <f>D48-SUM(D49:D51)</f>
        <v>1.0999999999999996</v>
      </c>
      <c r="E52" s="69">
        <f>E48-SUM(E49:E51)</f>
        <v>3.4000000000000004</v>
      </c>
      <c r="F52" s="69">
        <f>F48-SUM(F49:F51)</f>
        <v>3.7</v>
      </c>
      <c r="G52" s="69"/>
    </row>
    <row r="53" spans="1:7" ht="49.5" customHeight="1">
      <c r="A53" s="70" t="s">
        <v>165</v>
      </c>
      <c r="B53" s="69">
        <v>66</v>
      </c>
      <c r="C53" s="67">
        <v>75</v>
      </c>
      <c r="D53" s="67">
        <v>80</v>
      </c>
      <c r="E53" s="67">
        <v>78</v>
      </c>
      <c r="F53" s="67">
        <v>76</v>
      </c>
      <c r="G53" s="67"/>
    </row>
    <row r="54" spans="1:7" ht="30" customHeight="1">
      <c r="A54" s="70" t="s">
        <v>298</v>
      </c>
      <c r="B54" s="69" t="s">
        <v>297</v>
      </c>
      <c r="C54" s="67" t="s">
        <v>296</v>
      </c>
      <c r="D54" s="67" t="s">
        <v>295</v>
      </c>
      <c r="E54" s="67" t="s">
        <v>294</v>
      </c>
      <c r="F54" s="67" t="s">
        <v>283</v>
      </c>
      <c r="G54" s="67"/>
    </row>
    <row r="55" spans="1:7" ht="27" customHeight="1">
      <c r="A55" s="70" t="s">
        <v>293</v>
      </c>
      <c r="B55" s="69" t="s">
        <v>287</v>
      </c>
      <c r="C55" s="67" t="s">
        <v>286</v>
      </c>
      <c r="D55" s="67" t="s">
        <v>292</v>
      </c>
      <c r="E55" s="67" t="s">
        <v>291</v>
      </c>
      <c r="F55" s="67" t="s">
        <v>290</v>
      </c>
      <c r="G55" s="67"/>
    </row>
    <row r="56" spans="1:8" ht="25.5">
      <c r="A56" s="70" t="s">
        <v>289</v>
      </c>
      <c r="B56" s="69" t="s">
        <v>284</v>
      </c>
      <c r="C56" s="67" t="s">
        <v>288</v>
      </c>
      <c r="D56" s="67" t="s">
        <v>283</v>
      </c>
      <c r="E56" s="67" t="s">
        <v>287</v>
      </c>
      <c r="F56" s="67" t="s">
        <v>286</v>
      </c>
      <c r="G56" s="67"/>
      <c r="H56" s="12"/>
    </row>
    <row r="57" spans="1:8" ht="39.75" customHeight="1">
      <c r="A57" s="70" t="s">
        <v>166</v>
      </c>
      <c r="B57" s="69" t="s">
        <v>285</v>
      </c>
      <c r="C57" s="68" t="s">
        <v>284</v>
      </c>
      <c r="D57" s="67" t="s">
        <v>283</v>
      </c>
      <c r="E57" s="67" t="s">
        <v>41</v>
      </c>
      <c r="F57" s="67" t="s">
        <v>41</v>
      </c>
      <c r="G57" s="67"/>
      <c r="H57" s="27"/>
    </row>
    <row r="58" spans="1:8" ht="21" customHeight="1">
      <c r="A58" s="44"/>
      <c r="B58" s="66"/>
      <c r="C58" s="44"/>
      <c r="D58" s="44"/>
      <c r="E58" s="44"/>
      <c r="F58" s="44"/>
      <c r="G58" s="44"/>
      <c r="H58" s="12"/>
    </row>
    <row r="59" spans="1:14" ht="22.5" customHeight="1">
      <c r="A59" s="156" t="s">
        <v>234</v>
      </c>
      <c r="B59" s="65"/>
      <c r="C59" s="6"/>
      <c r="D59" s="6"/>
      <c r="E59" s="6"/>
      <c r="F59" s="6"/>
      <c r="G59" s="6"/>
      <c r="H59" s="63"/>
      <c r="I59" s="63"/>
      <c r="J59" s="63"/>
      <c r="K59" s="63"/>
      <c r="L59" s="63"/>
      <c r="M59" s="63"/>
      <c r="N59" s="63"/>
    </row>
    <row r="60" spans="1:14" ht="26.25" customHeight="1">
      <c r="A60" s="47" t="s">
        <v>233</v>
      </c>
      <c r="B60" s="38">
        <v>100</v>
      </c>
      <c r="C60" s="38">
        <v>100</v>
      </c>
      <c r="D60" s="38">
        <v>100</v>
      </c>
      <c r="E60" s="38">
        <v>100</v>
      </c>
      <c r="F60" s="38">
        <v>100</v>
      </c>
      <c r="G60" s="38"/>
      <c r="H60" s="64"/>
      <c r="I60" s="56"/>
      <c r="J60" s="63"/>
      <c r="K60" s="63"/>
      <c r="L60" s="63"/>
      <c r="M60" s="63"/>
      <c r="N60" s="63"/>
    </row>
    <row r="61" spans="1:7" ht="30">
      <c r="A61" s="47" t="s">
        <v>235</v>
      </c>
      <c r="B61" s="38">
        <v>100</v>
      </c>
      <c r="C61" s="38">
        <v>100</v>
      </c>
      <c r="D61" s="38">
        <v>100</v>
      </c>
      <c r="E61" s="38">
        <v>100</v>
      </c>
      <c r="F61" s="38">
        <v>100</v>
      </c>
      <c r="G61" s="38"/>
    </row>
    <row r="62" spans="1:8" ht="20.25" customHeight="1">
      <c r="A62" s="48" t="s">
        <v>232</v>
      </c>
      <c r="B62" s="38">
        <v>100</v>
      </c>
      <c r="C62" s="38">
        <v>100</v>
      </c>
      <c r="D62" s="38">
        <v>100</v>
      </c>
      <c r="E62" s="38">
        <v>100</v>
      </c>
      <c r="F62" s="38">
        <v>100</v>
      </c>
      <c r="G62" s="38"/>
      <c r="H62" s="3"/>
    </row>
    <row r="63" spans="1:8" ht="30.75" customHeight="1">
      <c r="A63" s="48" t="s">
        <v>230</v>
      </c>
      <c r="B63" s="38">
        <v>100</v>
      </c>
      <c r="C63" s="38">
        <v>100</v>
      </c>
      <c r="D63" s="38">
        <v>100</v>
      </c>
      <c r="E63" s="38">
        <v>100</v>
      </c>
      <c r="F63" s="38">
        <v>100</v>
      </c>
      <c r="G63" s="38"/>
      <c r="H63" s="3"/>
    </row>
    <row r="64" spans="1:8" ht="48.75" customHeight="1">
      <c r="A64" s="48" t="s">
        <v>231</v>
      </c>
      <c r="B64" s="38">
        <v>100</v>
      </c>
      <c r="C64" s="38">
        <v>100</v>
      </c>
      <c r="D64" s="38">
        <v>100</v>
      </c>
      <c r="E64" s="38">
        <v>100</v>
      </c>
      <c r="F64" s="38">
        <v>100</v>
      </c>
      <c r="G64" s="38"/>
      <c r="H64" s="3"/>
    </row>
    <row r="65" spans="1:7" ht="15">
      <c r="A65" s="50" t="s">
        <v>236</v>
      </c>
      <c r="B65" s="62"/>
      <c r="C65" s="38"/>
      <c r="D65" s="38"/>
      <c r="E65" s="38"/>
      <c r="F65" s="38"/>
      <c r="G65" s="38"/>
    </row>
    <row r="66" spans="1:7" ht="15">
      <c r="A66" s="53" t="s">
        <v>240</v>
      </c>
      <c r="B66" s="38">
        <v>0</v>
      </c>
      <c r="C66" s="38">
        <v>0</v>
      </c>
      <c r="D66" s="38">
        <v>0</v>
      </c>
      <c r="E66" s="38">
        <v>0</v>
      </c>
      <c r="F66" s="38">
        <v>0</v>
      </c>
      <c r="G66" s="38"/>
    </row>
    <row r="67" spans="1:7" ht="15">
      <c r="A67" s="49" t="s">
        <v>238</v>
      </c>
      <c r="B67" s="38">
        <v>0</v>
      </c>
      <c r="C67" s="38">
        <v>0</v>
      </c>
      <c r="D67" s="38">
        <v>0</v>
      </c>
      <c r="E67" s="38">
        <v>1</v>
      </c>
      <c r="F67" s="38">
        <v>0</v>
      </c>
      <c r="G67" s="38"/>
    </row>
    <row r="68" spans="1:7" ht="15">
      <c r="A68" s="49" t="s">
        <v>237</v>
      </c>
      <c r="B68" s="38">
        <v>0</v>
      </c>
      <c r="C68" s="38">
        <v>0</v>
      </c>
      <c r="D68" s="38">
        <v>0</v>
      </c>
      <c r="E68" s="38">
        <v>0</v>
      </c>
      <c r="F68" s="38">
        <v>1</v>
      </c>
      <c r="G68" s="38"/>
    </row>
    <row r="69" spans="1:16" ht="30">
      <c r="A69" s="51" t="s">
        <v>239</v>
      </c>
      <c r="B69" s="38">
        <v>0</v>
      </c>
      <c r="C69" s="38">
        <v>0</v>
      </c>
      <c r="D69" s="38">
        <v>0</v>
      </c>
      <c r="E69" s="38">
        <v>0</v>
      </c>
      <c r="F69" s="38">
        <v>0</v>
      </c>
      <c r="G69" s="38"/>
      <c r="H69" s="61"/>
      <c r="I69" s="61"/>
      <c r="J69" s="61"/>
      <c r="K69" s="61"/>
      <c r="L69" s="61"/>
      <c r="M69" s="61"/>
      <c r="N69" s="61"/>
      <c r="O69" s="61"/>
      <c r="P69" s="61"/>
    </row>
    <row r="70" spans="1:7" ht="15">
      <c r="A70" s="49" t="s">
        <v>238</v>
      </c>
      <c r="B70" s="42">
        <v>0</v>
      </c>
      <c r="C70" s="42">
        <v>0</v>
      </c>
      <c r="D70" s="42">
        <v>0</v>
      </c>
      <c r="E70" s="42">
        <v>0</v>
      </c>
      <c r="F70" s="42">
        <v>0</v>
      </c>
      <c r="G70" s="42"/>
    </row>
    <row r="71" spans="1:7" ht="15">
      <c r="A71" s="49" t="s">
        <v>237</v>
      </c>
      <c r="B71" s="42">
        <v>0</v>
      </c>
      <c r="C71" s="42">
        <v>0</v>
      </c>
      <c r="D71" s="42">
        <v>0</v>
      </c>
      <c r="E71" s="42">
        <v>0</v>
      </c>
      <c r="F71" s="42">
        <v>0</v>
      </c>
      <c r="G71" s="42"/>
    </row>
    <row r="74" ht="28.5" customHeight="1"/>
    <row r="77" ht="30" customHeight="1"/>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3:G54"/>
  <sheetViews>
    <sheetView zoomScalePageLayoutView="0" workbookViewId="0" topLeftCell="A37">
      <selection activeCell="H57" sqref="H57"/>
    </sheetView>
  </sheetViews>
  <sheetFormatPr defaultColWidth="9.140625" defaultRowHeight="15"/>
  <cols>
    <col min="1" max="1" width="32.57421875" style="0" customWidth="1"/>
    <col min="8" max="8" width="27.8515625" style="0" customWidth="1"/>
  </cols>
  <sheetData>
    <row r="3" spans="1:7" ht="15.75">
      <c r="A3" s="21" t="s">
        <v>112</v>
      </c>
      <c r="B3" s="10" t="s">
        <v>0</v>
      </c>
      <c r="C3" s="10" t="s">
        <v>1</v>
      </c>
      <c r="D3" s="10" t="s">
        <v>2</v>
      </c>
      <c r="E3" s="10" t="s">
        <v>3</v>
      </c>
      <c r="F3" s="10" t="s">
        <v>4</v>
      </c>
      <c r="G3" s="10" t="s">
        <v>5</v>
      </c>
    </row>
    <row r="4" spans="1:7" ht="21.75" customHeight="1">
      <c r="A4" s="8" t="s">
        <v>113</v>
      </c>
      <c r="B4" s="57"/>
      <c r="C4" s="6"/>
      <c r="D4" s="6"/>
      <c r="E4" s="6"/>
      <c r="F4" s="6"/>
      <c r="G4" s="6"/>
    </row>
    <row r="5" spans="1:7" ht="18.75" customHeight="1">
      <c r="A5" s="59" t="s">
        <v>125</v>
      </c>
      <c r="B5" s="57">
        <v>6</v>
      </c>
      <c r="C5" s="57">
        <v>11</v>
      </c>
      <c r="D5" s="57">
        <v>13</v>
      </c>
      <c r="E5" s="57">
        <v>5</v>
      </c>
      <c r="F5" s="57">
        <v>10</v>
      </c>
      <c r="G5" s="57">
        <v>9</v>
      </c>
    </row>
    <row r="6" spans="1:7" ht="15">
      <c r="A6" s="59" t="s">
        <v>114</v>
      </c>
      <c r="B6" s="57">
        <v>6</v>
      </c>
      <c r="C6" s="57">
        <v>11</v>
      </c>
      <c r="D6" s="57">
        <v>13</v>
      </c>
      <c r="E6" s="57">
        <v>5</v>
      </c>
      <c r="F6" s="57">
        <v>9</v>
      </c>
      <c r="G6" s="57">
        <v>8</v>
      </c>
    </row>
    <row r="7" spans="1:7" ht="18.75" customHeight="1">
      <c r="A7" s="59" t="s">
        <v>115</v>
      </c>
      <c r="B7" s="57">
        <v>0</v>
      </c>
      <c r="C7" s="57">
        <v>0</v>
      </c>
      <c r="D7" s="57">
        <v>0</v>
      </c>
      <c r="E7" s="57">
        <v>0</v>
      </c>
      <c r="F7" s="57">
        <v>1</v>
      </c>
      <c r="G7" s="57">
        <v>1</v>
      </c>
    </row>
    <row r="8" spans="1:7" ht="29.25" customHeight="1">
      <c r="A8" s="8" t="s">
        <v>127</v>
      </c>
      <c r="B8" s="57"/>
      <c r="C8" s="6"/>
      <c r="D8" s="6"/>
      <c r="E8" s="6"/>
      <c r="F8" s="6"/>
      <c r="G8" s="6"/>
    </row>
    <row r="9" spans="1:7" ht="21.75" customHeight="1">
      <c r="A9" s="59" t="s">
        <v>125</v>
      </c>
      <c r="B9" s="57">
        <v>0.08</v>
      </c>
      <c r="C9" s="57">
        <v>0.12</v>
      </c>
      <c r="D9" s="57">
        <v>0.16</v>
      </c>
      <c r="E9" s="57">
        <v>0.07</v>
      </c>
      <c r="F9" s="57">
        <v>0.13</v>
      </c>
      <c r="G9" s="57">
        <v>0.11</v>
      </c>
    </row>
    <row r="10" spans="1:7" ht="29.25" customHeight="1">
      <c r="A10" s="8" t="s">
        <v>126</v>
      </c>
      <c r="B10" s="57"/>
      <c r="C10" s="57"/>
      <c r="D10" s="57"/>
      <c r="E10" s="57"/>
      <c r="F10" s="57"/>
      <c r="G10" s="57"/>
    </row>
    <row r="11" spans="1:7" ht="21.75" customHeight="1">
      <c r="A11" s="59" t="s">
        <v>125</v>
      </c>
      <c r="B11" s="57">
        <v>6.33</v>
      </c>
      <c r="C11" s="57">
        <v>6.16</v>
      </c>
      <c r="D11" s="57">
        <v>6.26</v>
      </c>
      <c r="E11" s="57">
        <v>7.21</v>
      </c>
      <c r="F11" s="57">
        <v>6.23</v>
      </c>
      <c r="G11" s="57">
        <v>9.24</v>
      </c>
    </row>
    <row r="12" spans="1:7" ht="21" customHeight="1">
      <c r="A12" s="59" t="s">
        <v>114</v>
      </c>
      <c r="B12" s="57">
        <v>6.69</v>
      </c>
      <c r="C12" s="57">
        <v>6.48</v>
      </c>
      <c r="D12" s="57">
        <v>6.67</v>
      </c>
      <c r="E12" s="57">
        <v>7.61</v>
      </c>
      <c r="F12" s="117">
        <v>6.5</v>
      </c>
      <c r="G12" s="57">
        <v>9.57</v>
      </c>
    </row>
    <row r="13" spans="1:7" ht="21" customHeight="1">
      <c r="A13" s="59" t="s">
        <v>115</v>
      </c>
      <c r="B13" s="57">
        <v>0.77</v>
      </c>
      <c r="C13" s="67">
        <v>0.35</v>
      </c>
      <c r="D13" s="67">
        <v>0</v>
      </c>
      <c r="E13" s="67">
        <v>0.41</v>
      </c>
      <c r="F13" s="67">
        <v>1.39</v>
      </c>
      <c r="G13" s="67">
        <v>0.28</v>
      </c>
    </row>
    <row r="14" spans="1:7" ht="15">
      <c r="A14" s="15"/>
      <c r="B14" s="6"/>
      <c r="C14" s="6"/>
      <c r="D14" s="6"/>
      <c r="E14" s="6"/>
      <c r="F14" s="6"/>
      <c r="G14" s="6"/>
    </row>
    <row r="15" spans="1:7" ht="15">
      <c r="A15" s="15"/>
      <c r="B15" s="6"/>
      <c r="C15" s="6"/>
      <c r="D15" s="6"/>
      <c r="E15" s="6"/>
      <c r="F15" s="6"/>
      <c r="G15" s="6"/>
    </row>
    <row r="16" spans="1:7" ht="15.75">
      <c r="A16" s="21" t="s">
        <v>117</v>
      </c>
      <c r="B16" s="10"/>
      <c r="C16" s="10"/>
      <c r="D16" s="10"/>
      <c r="E16" s="10"/>
      <c r="F16" s="10"/>
      <c r="G16" s="10"/>
    </row>
    <row r="17" spans="1:7" ht="15">
      <c r="A17" s="8" t="s">
        <v>118</v>
      </c>
      <c r="B17" s="57"/>
      <c r="C17" s="57"/>
      <c r="D17" s="57"/>
      <c r="E17" s="57"/>
      <c r="F17" s="57"/>
      <c r="G17" s="57"/>
    </row>
    <row r="18" spans="1:7" ht="15">
      <c r="A18" s="59" t="s">
        <v>119</v>
      </c>
      <c r="B18" s="57">
        <v>6.2</v>
      </c>
      <c r="C18" s="57">
        <v>7.7</v>
      </c>
      <c r="D18" s="57">
        <v>7.4</v>
      </c>
      <c r="E18" s="57">
        <v>7.4</v>
      </c>
      <c r="F18" s="57">
        <v>7.2</v>
      </c>
      <c r="G18" s="57">
        <v>8</v>
      </c>
    </row>
    <row r="19" spans="1:7" ht="15">
      <c r="A19" s="59"/>
      <c r="B19" s="57"/>
      <c r="C19" s="57"/>
      <c r="D19" s="57"/>
      <c r="E19" s="57"/>
      <c r="F19" s="57"/>
      <c r="G19" s="57"/>
    </row>
    <row r="20" spans="1:7" ht="15">
      <c r="A20" s="8" t="s">
        <v>120</v>
      </c>
      <c r="B20" s="57"/>
      <c r="C20" s="57"/>
      <c r="D20" s="57"/>
      <c r="E20" s="57"/>
      <c r="F20" s="57"/>
      <c r="G20" s="57"/>
    </row>
    <row r="21" spans="1:7" ht="25.5">
      <c r="A21" s="59" t="s">
        <v>121</v>
      </c>
      <c r="B21" s="7">
        <v>34815</v>
      </c>
      <c r="C21" s="7">
        <v>37666</v>
      </c>
      <c r="D21" s="7">
        <v>29955</v>
      </c>
      <c r="E21" s="7">
        <v>30113</v>
      </c>
      <c r="F21" s="7">
        <v>29077</v>
      </c>
      <c r="G21" s="57" t="s">
        <v>41</v>
      </c>
    </row>
    <row r="22" spans="1:7" ht="15">
      <c r="A22" s="59" t="s">
        <v>122</v>
      </c>
      <c r="B22" s="57">
        <v>93</v>
      </c>
      <c r="C22" s="57">
        <v>99</v>
      </c>
      <c r="D22" s="57">
        <v>97</v>
      </c>
      <c r="E22" s="57">
        <v>97</v>
      </c>
      <c r="F22" s="57">
        <v>96</v>
      </c>
      <c r="G22" s="57" t="s">
        <v>41</v>
      </c>
    </row>
    <row r="23" spans="1:7" ht="25.5">
      <c r="A23" s="59" t="s">
        <v>123</v>
      </c>
      <c r="B23" s="57">
        <v>680</v>
      </c>
      <c r="C23" s="57">
        <v>841</v>
      </c>
      <c r="D23" s="57" t="s">
        <v>124</v>
      </c>
      <c r="E23" s="7">
        <v>1366</v>
      </c>
      <c r="F23" s="7">
        <v>1524</v>
      </c>
      <c r="G23" s="7">
        <v>1887</v>
      </c>
    </row>
    <row r="24" spans="1:7" ht="15">
      <c r="A24" s="8" t="s">
        <v>154</v>
      </c>
      <c r="B24" s="57"/>
      <c r="C24" s="57"/>
      <c r="D24" s="57"/>
      <c r="E24" s="57"/>
      <c r="F24" s="57"/>
      <c r="G24" s="57"/>
    </row>
    <row r="25" spans="1:7" ht="15">
      <c r="A25" s="59" t="s">
        <v>128</v>
      </c>
      <c r="B25" s="7">
        <v>9125</v>
      </c>
      <c r="C25" s="7">
        <v>8947</v>
      </c>
      <c r="D25" s="7">
        <v>8108</v>
      </c>
      <c r="E25" s="7">
        <v>7816</v>
      </c>
      <c r="F25" s="7">
        <v>7063</v>
      </c>
      <c r="G25" s="7">
        <v>7050</v>
      </c>
    </row>
    <row r="26" spans="1:7" ht="25.5">
      <c r="A26" s="59" t="s">
        <v>129</v>
      </c>
      <c r="B26" s="7">
        <v>7980</v>
      </c>
      <c r="C26" s="7">
        <v>8024</v>
      </c>
      <c r="D26" s="7">
        <v>6938</v>
      </c>
      <c r="E26" s="7">
        <v>6430</v>
      </c>
      <c r="F26" s="7">
        <v>5333</v>
      </c>
      <c r="G26" s="7">
        <v>4016</v>
      </c>
    </row>
    <row r="27" spans="1:7" ht="25.5">
      <c r="A27" s="59" t="s">
        <v>130</v>
      </c>
      <c r="B27" s="57">
        <v>83</v>
      </c>
      <c r="C27" s="57">
        <v>82</v>
      </c>
      <c r="D27" s="57">
        <v>82</v>
      </c>
      <c r="E27" s="57">
        <v>78</v>
      </c>
      <c r="F27" s="57">
        <v>73</v>
      </c>
      <c r="G27" s="57" t="s">
        <v>131</v>
      </c>
    </row>
    <row r="28" spans="1:7" ht="38.25">
      <c r="A28" s="59" t="s">
        <v>132</v>
      </c>
      <c r="B28" s="57">
        <v>85</v>
      </c>
      <c r="C28" s="57">
        <v>88</v>
      </c>
      <c r="D28" s="57">
        <v>80</v>
      </c>
      <c r="E28" s="57">
        <v>78</v>
      </c>
      <c r="F28" s="57">
        <v>74</v>
      </c>
      <c r="G28" s="57" t="s">
        <v>131</v>
      </c>
    </row>
    <row r="29" spans="1:7" ht="38.25">
      <c r="A29" s="59" t="s">
        <v>133</v>
      </c>
      <c r="B29" s="57">
        <v>71</v>
      </c>
      <c r="C29" s="57">
        <v>73</v>
      </c>
      <c r="D29" s="57">
        <v>71</v>
      </c>
      <c r="E29" s="57">
        <v>70</v>
      </c>
      <c r="F29" s="57">
        <v>61</v>
      </c>
      <c r="G29" s="57" t="s">
        <v>131</v>
      </c>
    </row>
    <row r="30" spans="1:7" ht="15">
      <c r="A30" s="8" t="s">
        <v>134</v>
      </c>
      <c r="B30" s="57"/>
      <c r="C30" s="57"/>
      <c r="D30" s="57"/>
      <c r="E30" s="57"/>
      <c r="F30" s="57"/>
      <c r="G30" s="57"/>
    </row>
    <row r="31" spans="1:7" ht="15">
      <c r="A31" s="59" t="s">
        <v>135</v>
      </c>
      <c r="B31" s="7">
        <v>19294</v>
      </c>
      <c r="C31" s="7">
        <v>18924</v>
      </c>
      <c r="D31" s="7">
        <v>16247</v>
      </c>
      <c r="E31" s="7">
        <v>15216</v>
      </c>
      <c r="F31" s="7">
        <v>15137</v>
      </c>
      <c r="G31" s="7">
        <v>8600</v>
      </c>
    </row>
    <row r="32" spans="1:7" ht="25.5">
      <c r="A32" s="59" t="s">
        <v>136</v>
      </c>
      <c r="B32" s="57">
        <v>61</v>
      </c>
      <c r="C32" s="57">
        <v>61</v>
      </c>
      <c r="D32" s="57">
        <v>59</v>
      </c>
      <c r="E32" s="57">
        <v>55</v>
      </c>
      <c r="F32" s="57">
        <v>55</v>
      </c>
      <c r="G32" s="57">
        <v>42</v>
      </c>
    </row>
    <row r="33" spans="1:7" ht="15">
      <c r="A33" s="59" t="s">
        <v>137</v>
      </c>
      <c r="B33" s="57">
        <v>10</v>
      </c>
      <c r="C33" s="57">
        <v>9</v>
      </c>
      <c r="D33" s="57">
        <v>6</v>
      </c>
      <c r="E33" s="57">
        <v>6</v>
      </c>
      <c r="F33" s="57">
        <v>6</v>
      </c>
      <c r="G33" s="57">
        <v>6</v>
      </c>
    </row>
    <row r="34" spans="1:7" ht="15">
      <c r="A34" s="59" t="s">
        <v>138</v>
      </c>
      <c r="B34" s="57">
        <v>33</v>
      </c>
      <c r="C34" s="57">
        <v>34</v>
      </c>
      <c r="D34" s="57">
        <v>34</v>
      </c>
      <c r="E34" s="57">
        <v>33</v>
      </c>
      <c r="F34" s="57">
        <v>33</v>
      </c>
      <c r="G34" s="57">
        <v>42</v>
      </c>
    </row>
    <row r="35" spans="1:7" ht="15">
      <c r="A35" s="59" t="s">
        <v>139</v>
      </c>
      <c r="B35" s="57">
        <v>47</v>
      </c>
      <c r="C35" s="57">
        <v>47</v>
      </c>
      <c r="D35" s="57">
        <v>50</v>
      </c>
      <c r="E35" s="57">
        <v>52</v>
      </c>
      <c r="F35" s="57">
        <v>52</v>
      </c>
      <c r="G35" s="57">
        <v>47</v>
      </c>
    </row>
    <row r="36" spans="1:7" ht="15">
      <c r="A36" s="59"/>
      <c r="B36" s="57"/>
      <c r="C36" s="57"/>
      <c r="D36" s="57"/>
      <c r="E36" s="57"/>
      <c r="F36" s="57"/>
      <c r="G36" s="57"/>
    </row>
    <row r="37" spans="1:7" ht="15">
      <c r="A37" s="58" t="s">
        <v>140</v>
      </c>
      <c r="B37" s="57"/>
      <c r="C37" s="57"/>
      <c r="D37" s="57"/>
      <c r="E37" s="57"/>
      <c r="F37" s="57"/>
      <c r="G37" s="57"/>
    </row>
    <row r="38" spans="1:7" ht="15">
      <c r="A38" s="8" t="s">
        <v>141</v>
      </c>
      <c r="B38" s="57"/>
      <c r="C38" s="57"/>
      <c r="D38" s="57"/>
      <c r="E38" s="57"/>
      <c r="F38" s="57"/>
      <c r="G38" s="57"/>
    </row>
    <row r="39" spans="1:7" ht="15">
      <c r="A39" s="59" t="s">
        <v>142</v>
      </c>
      <c r="B39" s="7">
        <v>17654</v>
      </c>
      <c r="C39" s="7">
        <v>22157</v>
      </c>
      <c r="D39" s="7">
        <v>20797</v>
      </c>
      <c r="E39" s="7">
        <v>15354</v>
      </c>
      <c r="F39" s="7">
        <v>15549</v>
      </c>
      <c r="G39" s="7">
        <v>6736</v>
      </c>
    </row>
    <row r="40" spans="1:7" ht="15">
      <c r="A40" s="22" t="s">
        <v>143</v>
      </c>
      <c r="B40" s="23">
        <v>78</v>
      </c>
      <c r="C40" s="23">
        <v>88</v>
      </c>
      <c r="D40" s="23">
        <v>47</v>
      </c>
      <c r="E40" s="23">
        <v>53</v>
      </c>
      <c r="F40" s="23">
        <v>20</v>
      </c>
      <c r="G40" s="23">
        <v>23</v>
      </c>
    </row>
    <row r="41" spans="1:7" ht="15">
      <c r="A41" s="8" t="s">
        <v>144</v>
      </c>
      <c r="B41" s="57"/>
      <c r="C41" s="57"/>
      <c r="D41" s="57"/>
      <c r="E41" s="57"/>
      <c r="F41" s="57"/>
      <c r="G41" s="57"/>
    </row>
    <row r="42" spans="1:7" ht="25.5">
      <c r="A42" s="59" t="s">
        <v>145</v>
      </c>
      <c r="B42" s="57">
        <v>230</v>
      </c>
      <c r="C42" s="57">
        <v>272</v>
      </c>
      <c r="D42" s="57">
        <v>446</v>
      </c>
      <c r="E42" s="57">
        <v>518</v>
      </c>
      <c r="F42" s="57">
        <v>370</v>
      </c>
      <c r="G42" s="57">
        <v>526</v>
      </c>
    </row>
    <row r="43" spans="1:7" ht="25.5">
      <c r="A43" s="59" t="s">
        <v>146</v>
      </c>
      <c r="B43" s="57">
        <v>80</v>
      </c>
      <c r="C43" s="57">
        <v>62</v>
      </c>
      <c r="D43" s="57">
        <v>116</v>
      </c>
      <c r="E43" s="57">
        <v>90</v>
      </c>
      <c r="F43" s="57">
        <v>87</v>
      </c>
      <c r="G43" s="57">
        <v>81</v>
      </c>
    </row>
    <row r="44" spans="1:7" ht="25.5">
      <c r="A44" s="59" t="s">
        <v>147</v>
      </c>
      <c r="B44" s="67">
        <v>99.3</v>
      </c>
      <c r="C44" s="57">
        <v>99.5</v>
      </c>
      <c r="D44" s="57">
        <v>99</v>
      </c>
      <c r="E44" s="57">
        <v>99</v>
      </c>
      <c r="F44" s="57">
        <v>97.7</v>
      </c>
      <c r="G44" s="57">
        <v>98.9</v>
      </c>
    </row>
    <row r="45" spans="1:7" ht="25.5">
      <c r="A45" s="59" t="s">
        <v>148</v>
      </c>
      <c r="B45" s="67">
        <v>88.4</v>
      </c>
      <c r="C45" s="57">
        <v>85.7</v>
      </c>
      <c r="D45" s="57">
        <v>84</v>
      </c>
      <c r="E45" s="57">
        <v>76</v>
      </c>
      <c r="F45" s="57">
        <v>70.6</v>
      </c>
      <c r="G45" s="57">
        <v>59.6</v>
      </c>
    </row>
    <row r="46" spans="1:7" ht="15">
      <c r="A46" s="8" t="s">
        <v>149</v>
      </c>
      <c r="B46" s="57"/>
      <c r="C46" s="57"/>
      <c r="D46" s="57"/>
      <c r="E46" s="57"/>
      <c r="F46" s="57"/>
      <c r="G46" s="57"/>
    </row>
    <row r="47" spans="1:7" ht="15">
      <c r="A47" s="59" t="s">
        <v>150</v>
      </c>
      <c r="B47" s="57">
        <v>164</v>
      </c>
      <c r="C47" s="57">
        <v>204</v>
      </c>
      <c r="D47" s="57">
        <v>211</v>
      </c>
      <c r="E47" s="57">
        <v>220</v>
      </c>
      <c r="F47" s="57">
        <v>284</v>
      </c>
      <c r="G47" s="57">
        <v>313</v>
      </c>
    </row>
    <row r="48" spans="1:7" ht="15">
      <c r="A48" s="59" t="s">
        <v>151</v>
      </c>
      <c r="B48" s="57">
        <v>67</v>
      </c>
      <c r="C48" s="57">
        <v>58</v>
      </c>
      <c r="D48" s="57">
        <v>179</v>
      </c>
      <c r="E48" s="57">
        <v>108</v>
      </c>
      <c r="F48" s="57">
        <v>64</v>
      </c>
      <c r="G48" s="57">
        <v>197</v>
      </c>
    </row>
    <row r="49" spans="1:7" ht="15">
      <c r="A49" s="24" t="s">
        <v>152</v>
      </c>
      <c r="B49" s="6"/>
      <c r="C49" s="6"/>
      <c r="D49" s="6"/>
      <c r="E49" s="6"/>
      <c r="F49" s="6"/>
      <c r="G49" s="6"/>
    </row>
    <row r="50" spans="1:7" ht="15">
      <c r="A50" s="24" t="s">
        <v>153</v>
      </c>
      <c r="B50" s="6"/>
      <c r="C50" s="6"/>
      <c r="D50" s="6"/>
      <c r="E50" s="6"/>
      <c r="F50" s="6"/>
      <c r="G50" s="6"/>
    </row>
    <row r="52" spans="1:7" ht="15.75">
      <c r="A52" s="21" t="s">
        <v>155</v>
      </c>
      <c r="B52" s="10" t="s">
        <v>0</v>
      </c>
      <c r="C52" s="10" t="s">
        <v>1</v>
      </c>
      <c r="D52" s="10" t="s">
        <v>2</v>
      </c>
      <c r="E52" s="10" t="s">
        <v>3</v>
      </c>
      <c r="F52" s="10" t="s">
        <v>4</v>
      </c>
      <c r="G52" s="10" t="s">
        <v>5</v>
      </c>
    </row>
    <row r="53" spans="1:7" ht="25.5">
      <c r="A53" s="59" t="s">
        <v>156</v>
      </c>
      <c r="B53" s="68">
        <v>20452</v>
      </c>
      <c r="C53" s="7">
        <v>17601</v>
      </c>
      <c r="D53" s="7">
        <v>15198</v>
      </c>
      <c r="E53" s="7">
        <v>13133</v>
      </c>
      <c r="F53" s="7">
        <v>13131</v>
      </c>
      <c r="G53" s="7">
        <v>13715</v>
      </c>
    </row>
    <row r="54" spans="1:7" ht="25.5">
      <c r="A54" s="59" t="s">
        <v>157</v>
      </c>
      <c r="B54" s="68">
        <v>1905</v>
      </c>
      <c r="C54" s="7">
        <v>2191</v>
      </c>
      <c r="D54" s="7">
        <v>2581</v>
      </c>
      <c r="E54" s="7">
        <v>2427</v>
      </c>
      <c r="F54" s="7">
        <v>2438</v>
      </c>
      <c r="G54" s="7">
        <v>2719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3:N52"/>
  <sheetViews>
    <sheetView zoomScalePageLayoutView="0" workbookViewId="0" topLeftCell="A4">
      <pane xSplit="1" topLeftCell="B1" activePane="topRight" state="frozen"/>
      <selection pane="topLeft" activeCell="A1" sqref="A1"/>
      <selection pane="topRight" activeCell="H36" sqref="A1:IV65536"/>
    </sheetView>
  </sheetViews>
  <sheetFormatPr defaultColWidth="9.140625" defaultRowHeight="15"/>
  <cols>
    <col min="1" max="1" width="43.421875" style="0" customWidth="1"/>
    <col min="2" max="7" width="11.57421875" style="0" customWidth="1"/>
    <col min="8" max="8" width="8.7109375" style="0" customWidth="1"/>
  </cols>
  <sheetData>
    <row r="3" spans="1:7" ht="15">
      <c r="A3" s="8"/>
      <c r="B3" s="10" t="s">
        <v>0</v>
      </c>
      <c r="C3" s="10" t="s">
        <v>1</v>
      </c>
      <c r="D3" s="10" t="s">
        <v>2</v>
      </c>
      <c r="E3" s="10" t="s">
        <v>3</v>
      </c>
      <c r="F3" s="10" t="s">
        <v>4</v>
      </c>
      <c r="G3" s="10"/>
    </row>
    <row r="4" spans="1:7" ht="23.25" customHeight="1">
      <c r="A4" s="58" t="s">
        <v>197</v>
      </c>
      <c r="B4" s="57"/>
      <c r="C4" s="57"/>
      <c r="D4" s="57"/>
      <c r="E4" s="57"/>
      <c r="F4" s="57"/>
      <c r="G4" s="57"/>
    </row>
    <row r="5" spans="1:7" ht="18.75" customHeight="1">
      <c r="A5" s="59" t="s">
        <v>196</v>
      </c>
      <c r="B5" s="57">
        <v>18</v>
      </c>
      <c r="C5" s="57">
        <v>17</v>
      </c>
      <c r="D5" s="57">
        <v>15</v>
      </c>
      <c r="E5" s="57">
        <v>15</v>
      </c>
      <c r="F5" s="115">
        <v>16</v>
      </c>
      <c r="G5" s="57"/>
    </row>
    <row r="6" spans="1:7" ht="18.75" customHeight="1">
      <c r="A6" s="59" t="s">
        <v>198</v>
      </c>
      <c r="B6" s="57">
        <v>61</v>
      </c>
      <c r="C6" s="57">
        <v>64</v>
      </c>
      <c r="D6" s="57">
        <v>67</v>
      </c>
      <c r="E6" s="57">
        <v>64</v>
      </c>
      <c r="F6" s="57">
        <v>67</v>
      </c>
      <c r="G6" s="57"/>
    </row>
    <row r="7" spans="1:7" ht="18.75" customHeight="1">
      <c r="A7" s="59" t="s">
        <v>199</v>
      </c>
      <c r="B7">
        <v>78</v>
      </c>
      <c r="C7" s="57">
        <v>82</v>
      </c>
      <c r="D7" s="57">
        <v>80</v>
      </c>
      <c r="E7" s="57">
        <v>78</v>
      </c>
      <c r="F7" s="57">
        <v>80</v>
      </c>
      <c r="G7" s="57"/>
    </row>
    <row r="8" spans="1:7" ht="16.5" customHeight="1">
      <c r="A8" s="59" t="s">
        <v>208</v>
      </c>
      <c r="B8" s="57">
        <v>22</v>
      </c>
      <c r="C8" s="57">
        <v>18</v>
      </c>
      <c r="D8" s="57">
        <v>20</v>
      </c>
      <c r="E8" s="57">
        <v>22</v>
      </c>
      <c r="F8" s="57">
        <v>20</v>
      </c>
      <c r="G8" s="57"/>
    </row>
    <row r="9" spans="1:7" ht="15" customHeight="1">
      <c r="A9" s="59" t="s">
        <v>200</v>
      </c>
      <c r="B9" s="57" t="s">
        <v>202</v>
      </c>
      <c r="C9" s="57" t="s">
        <v>202</v>
      </c>
      <c r="D9" s="57" t="s">
        <v>202</v>
      </c>
      <c r="E9" s="57" t="s">
        <v>203</v>
      </c>
      <c r="F9" s="57" t="s">
        <v>202</v>
      </c>
      <c r="G9" s="57"/>
    </row>
    <row r="10" spans="1:7" ht="15">
      <c r="A10" s="59" t="s">
        <v>201</v>
      </c>
      <c r="B10" s="57" t="s">
        <v>204</v>
      </c>
      <c r="C10" s="57" t="s">
        <v>204</v>
      </c>
      <c r="D10" s="57" t="s">
        <v>204</v>
      </c>
      <c r="E10" s="57" t="s">
        <v>204</v>
      </c>
      <c r="F10" s="57" t="s">
        <v>204</v>
      </c>
      <c r="G10" s="57"/>
    </row>
    <row r="11" spans="1:7" ht="17.25" customHeight="1">
      <c r="A11" s="35"/>
      <c r="B11" s="57"/>
      <c r="C11" s="57"/>
      <c r="D11" s="57"/>
      <c r="E11" s="57"/>
      <c r="F11" s="57"/>
      <c r="G11" s="57"/>
    </row>
    <row r="12" spans="1:6" ht="20.25" customHeight="1">
      <c r="A12" s="34" t="s">
        <v>205</v>
      </c>
      <c r="B12" s="6"/>
      <c r="C12" s="6"/>
      <c r="D12" s="6"/>
      <c r="E12" s="6"/>
      <c r="F12" s="6"/>
    </row>
    <row r="13" spans="1:7" ht="15">
      <c r="A13" s="35" t="s">
        <v>206</v>
      </c>
      <c r="B13" s="6">
        <v>61</v>
      </c>
      <c r="C13" s="6">
        <v>65</v>
      </c>
      <c r="D13" s="6">
        <v>67</v>
      </c>
      <c r="E13" s="6">
        <v>57</v>
      </c>
      <c r="F13" s="45">
        <v>40</v>
      </c>
      <c r="G13" s="6"/>
    </row>
    <row r="14" spans="1:7" ht="15">
      <c r="A14" s="35" t="s">
        <v>207</v>
      </c>
      <c r="B14">
        <v>28</v>
      </c>
      <c r="C14" s="6">
        <v>24</v>
      </c>
      <c r="D14" s="6">
        <v>13</v>
      </c>
      <c r="E14" s="6">
        <v>14</v>
      </c>
      <c r="F14" s="6">
        <v>20</v>
      </c>
      <c r="G14" s="6"/>
    </row>
    <row r="15" spans="1:7" ht="15">
      <c r="A15" s="36" t="s">
        <v>218</v>
      </c>
      <c r="B15" s="6"/>
      <c r="C15" s="6"/>
      <c r="D15" s="6"/>
      <c r="E15" s="6"/>
      <c r="F15" s="6"/>
      <c r="G15" s="6"/>
    </row>
    <row r="16" spans="1:7" ht="26.25">
      <c r="A16" s="37" t="s">
        <v>209</v>
      </c>
      <c r="B16" s="6">
        <v>4</v>
      </c>
      <c r="C16" s="6"/>
      <c r="D16" s="6"/>
      <c r="E16" s="6"/>
      <c r="F16" s="6"/>
      <c r="G16" s="6"/>
    </row>
    <row r="17" spans="1:7" ht="15">
      <c r="A17" s="35" t="s">
        <v>219</v>
      </c>
      <c r="B17" s="6"/>
      <c r="C17" s="6"/>
      <c r="D17" s="6"/>
      <c r="E17" s="6"/>
      <c r="F17" s="6"/>
      <c r="G17" s="6"/>
    </row>
    <row r="18" spans="1:7" ht="15">
      <c r="A18" s="35" t="s">
        <v>220</v>
      </c>
      <c r="B18" s="6">
        <v>100</v>
      </c>
      <c r="C18" s="6">
        <v>100</v>
      </c>
      <c r="D18" s="6">
        <v>100</v>
      </c>
      <c r="E18" s="6">
        <v>100</v>
      </c>
      <c r="F18" s="6">
        <v>100</v>
      </c>
      <c r="G18" s="6"/>
    </row>
    <row r="19" spans="1:7" ht="15">
      <c r="A19" s="35" t="s">
        <v>221</v>
      </c>
      <c r="B19" s="6">
        <v>60</v>
      </c>
      <c r="C19" s="6"/>
      <c r="D19" s="6"/>
      <c r="E19" s="6"/>
      <c r="F19" s="6"/>
      <c r="G19" s="6"/>
    </row>
    <row r="20" spans="1:7" ht="15">
      <c r="A20" s="39" t="s">
        <v>212</v>
      </c>
      <c r="B20" s="6"/>
      <c r="C20" s="6"/>
      <c r="D20" s="6"/>
      <c r="E20" s="6"/>
      <c r="F20" s="6"/>
      <c r="G20" s="6"/>
    </row>
    <row r="21" spans="1:7" ht="15">
      <c r="A21" s="35" t="s">
        <v>210</v>
      </c>
      <c r="B21" s="38" t="s">
        <v>202</v>
      </c>
      <c r="C21" s="38" t="s">
        <v>202</v>
      </c>
      <c r="D21" s="38" t="s">
        <v>202</v>
      </c>
      <c r="E21" s="38" t="s">
        <v>202</v>
      </c>
      <c r="F21" s="38" t="s">
        <v>202</v>
      </c>
      <c r="G21" s="38"/>
    </row>
    <row r="22" spans="1:14" ht="15">
      <c r="A22" s="131" t="s">
        <v>216</v>
      </c>
      <c r="B22" s="130">
        <v>512000</v>
      </c>
      <c r="C22" s="6"/>
      <c r="D22" s="6"/>
      <c r="E22" s="6"/>
      <c r="F22" s="6"/>
      <c r="G22" s="6"/>
      <c r="H22" s="153"/>
      <c r="I22" s="153"/>
      <c r="J22" s="153"/>
      <c r="K22" s="153"/>
      <c r="L22" s="153"/>
      <c r="M22" s="153"/>
      <c r="N22" s="153"/>
    </row>
    <row r="23" spans="1:14" ht="15">
      <c r="A23" s="131" t="s">
        <v>370</v>
      </c>
      <c r="B23" s="130">
        <v>1142010</v>
      </c>
      <c r="C23" s="6"/>
      <c r="D23" s="6"/>
      <c r="E23" s="6"/>
      <c r="F23" s="6"/>
      <c r="G23" s="6"/>
      <c r="H23" s="153"/>
      <c r="I23" s="153"/>
      <c r="J23" s="153"/>
      <c r="K23" s="153"/>
      <c r="L23" s="153"/>
      <c r="M23" s="153"/>
      <c r="N23" s="153"/>
    </row>
    <row r="24" spans="1:7" ht="15">
      <c r="A24" s="44" t="s">
        <v>217</v>
      </c>
      <c r="B24" s="6">
        <v>0</v>
      </c>
      <c r="C24" s="6"/>
      <c r="D24" s="6"/>
      <c r="E24" s="6"/>
      <c r="F24" s="6"/>
      <c r="G24" s="6"/>
    </row>
    <row r="25" spans="1:7" ht="15">
      <c r="A25" s="44"/>
      <c r="B25" s="6"/>
      <c r="C25" s="6"/>
      <c r="D25" s="6"/>
      <c r="E25" s="6"/>
      <c r="F25" s="6"/>
      <c r="G25" s="6"/>
    </row>
    <row r="26" spans="1:7" ht="15">
      <c r="A26" s="40" t="s">
        <v>229</v>
      </c>
      <c r="B26" s="6"/>
      <c r="C26" s="6"/>
      <c r="D26" s="6"/>
      <c r="E26" s="6"/>
      <c r="F26" s="6"/>
      <c r="G26" s="6"/>
    </row>
    <row r="27" spans="1:7" ht="15">
      <c r="A27" s="6" t="s">
        <v>214</v>
      </c>
      <c r="B27" s="6">
        <v>70</v>
      </c>
      <c r="C27" s="6"/>
      <c r="D27" s="6"/>
      <c r="E27" s="6"/>
      <c r="F27" s="6"/>
      <c r="G27" s="6"/>
    </row>
    <row r="28" spans="1:7" ht="15">
      <c r="A28" s="6" t="s">
        <v>215</v>
      </c>
      <c r="B28" s="6">
        <v>2</v>
      </c>
      <c r="C28" s="6"/>
      <c r="D28" s="6"/>
      <c r="E28" s="6"/>
      <c r="F28" s="6"/>
      <c r="G28" s="6"/>
    </row>
    <row r="29" spans="1:7" ht="15">
      <c r="A29" s="6"/>
      <c r="B29" s="6"/>
      <c r="C29" s="6"/>
      <c r="D29" s="6"/>
      <c r="E29" s="6"/>
      <c r="F29" s="6"/>
      <c r="G29" s="6"/>
    </row>
    <row r="30" spans="1:7" ht="15">
      <c r="A30" s="41" t="s">
        <v>264</v>
      </c>
      <c r="B30" s="6"/>
      <c r="C30" s="6"/>
      <c r="D30" s="6"/>
      <c r="E30" s="6"/>
      <c r="F30" s="6"/>
      <c r="G30" s="6"/>
    </row>
    <row r="31" spans="1:7" ht="15">
      <c r="A31" s="6" t="s">
        <v>213</v>
      </c>
      <c r="B31" s="42" t="s">
        <v>211</v>
      </c>
      <c r="C31" s="42" t="s">
        <v>211</v>
      </c>
      <c r="D31" s="42" t="s">
        <v>211</v>
      </c>
      <c r="E31" s="42" t="s">
        <v>211</v>
      </c>
      <c r="F31" s="42" t="s">
        <v>211</v>
      </c>
      <c r="G31" s="42"/>
    </row>
    <row r="32" spans="1:7" ht="30" customHeight="1">
      <c r="A32" s="43" t="s">
        <v>371</v>
      </c>
      <c r="B32" s="42">
        <v>5</v>
      </c>
      <c r="C32" s="42">
        <v>5</v>
      </c>
      <c r="D32" s="42"/>
      <c r="E32" s="42"/>
      <c r="F32" s="42"/>
      <c r="G32" s="42"/>
    </row>
    <row r="33" spans="1:12" ht="15">
      <c r="A33" s="6"/>
      <c r="B33" s="6"/>
      <c r="C33" s="6"/>
      <c r="D33" s="6"/>
      <c r="E33" s="6"/>
      <c r="F33" s="6"/>
      <c r="G33" s="6"/>
      <c r="H33" s="154"/>
      <c r="I33" s="155"/>
      <c r="J33" s="155"/>
      <c r="K33" s="155"/>
      <c r="L33" s="155"/>
    </row>
    <row r="34" spans="1:7" ht="15">
      <c r="A34" s="41" t="s">
        <v>222</v>
      </c>
      <c r="B34" s="6"/>
      <c r="C34" s="6"/>
      <c r="D34" s="6"/>
      <c r="E34" s="6"/>
      <c r="F34" s="6"/>
      <c r="G34" s="6"/>
    </row>
    <row r="35" spans="1:7" ht="15">
      <c r="A35" s="6" t="s">
        <v>223</v>
      </c>
      <c r="B35" s="130">
        <v>31533</v>
      </c>
      <c r="C35" s="6"/>
      <c r="D35" s="6"/>
      <c r="E35" s="6"/>
      <c r="F35" s="6"/>
      <c r="G35" s="6"/>
    </row>
    <row r="36" spans="1:7" ht="15">
      <c r="A36" s="6" t="s">
        <v>224</v>
      </c>
      <c r="B36" s="6">
        <v>0</v>
      </c>
      <c r="C36" s="6"/>
      <c r="D36" s="6"/>
      <c r="E36" s="6"/>
      <c r="F36" s="6"/>
      <c r="G36" s="6"/>
    </row>
    <row r="37" spans="1:7" ht="15">
      <c r="A37" s="6"/>
      <c r="B37" s="6"/>
      <c r="C37" s="6"/>
      <c r="D37" s="6"/>
      <c r="E37" s="6"/>
      <c r="F37" s="6"/>
      <c r="G37" s="6"/>
    </row>
    <row r="38" spans="1:7" ht="15">
      <c r="A38" s="6" t="s">
        <v>225</v>
      </c>
      <c r="B38" s="38" t="s">
        <v>204</v>
      </c>
      <c r="C38" s="38" t="s">
        <v>204</v>
      </c>
      <c r="D38" s="38" t="s">
        <v>204</v>
      </c>
      <c r="E38" s="38" t="s">
        <v>204</v>
      </c>
      <c r="F38" s="38" t="s">
        <v>204</v>
      </c>
      <c r="G38" s="38"/>
    </row>
    <row r="39" spans="1:7" ht="15">
      <c r="A39" s="6"/>
      <c r="B39" s="6"/>
      <c r="C39" s="6"/>
      <c r="D39" s="6"/>
      <c r="E39" s="6"/>
      <c r="F39" s="6"/>
      <c r="G39" s="6"/>
    </row>
    <row r="40" spans="1:8" ht="15">
      <c r="A40" s="41" t="s">
        <v>369</v>
      </c>
      <c r="B40" s="6"/>
      <c r="C40" s="6"/>
      <c r="D40" s="6"/>
      <c r="E40" s="6"/>
      <c r="F40" s="6"/>
      <c r="G40" s="6"/>
      <c r="H40" s="3"/>
    </row>
    <row r="41" spans="1:7" ht="15">
      <c r="A41" s="46" t="s">
        <v>14</v>
      </c>
      <c r="B41" s="6"/>
      <c r="C41" s="6"/>
      <c r="D41" s="6"/>
      <c r="E41" s="6"/>
      <c r="F41" s="6"/>
      <c r="G41" s="6"/>
    </row>
    <row r="42" spans="1:7" ht="15">
      <c r="A42" s="6" t="s">
        <v>227</v>
      </c>
      <c r="B42" s="6">
        <v>248</v>
      </c>
      <c r="C42" s="6">
        <v>164</v>
      </c>
      <c r="D42" s="6">
        <v>424</v>
      </c>
      <c r="E42" s="6">
        <v>722</v>
      </c>
      <c r="F42" s="6">
        <v>219</v>
      </c>
      <c r="G42" s="6"/>
    </row>
    <row r="43" spans="1:7" ht="15">
      <c r="A43" s="6" t="s">
        <v>228</v>
      </c>
      <c r="B43" s="130">
        <v>1800</v>
      </c>
      <c r="C43" s="130">
        <v>2100</v>
      </c>
      <c r="D43" s="130">
        <v>1260</v>
      </c>
      <c r="E43" s="130">
        <v>1200</v>
      </c>
      <c r="F43" s="130">
        <v>1000</v>
      </c>
      <c r="G43" s="6"/>
    </row>
    <row r="44" spans="1:7" ht="15">
      <c r="A44" s="6"/>
      <c r="B44" s="6"/>
      <c r="C44" s="6"/>
      <c r="D44" s="6"/>
      <c r="E44" s="6"/>
      <c r="F44" s="6"/>
      <c r="G44" s="6"/>
    </row>
    <row r="45" spans="1:7" ht="15">
      <c r="A45" s="46" t="s">
        <v>15</v>
      </c>
      <c r="B45" s="6"/>
      <c r="C45" s="6"/>
      <c r="D45" s="6"/>
      <c r="E45" s="6"/>
      <c r="F45" s="6"/>
      <c r="G45" s="6"/>
    </row>
    <row r="46" spans="1:7" ht="15">
      <c r="A46" s="6" t="s">
        <v>227</v>
      </c>
      <c r="B46" s="6">
        <v>94</v>
      </c>
      <c r="C46" s="6">
        <v>84</v>
      </c>
      <c r="D46" s="6">
        <v>5</v>
      </c>
      <c r="E46" s="6">
        <v>57</v>
      </c>
      <c r="F46" s="6">
        <v>34</v>
      </c>
      <c r="G46" s="6"/>
    </row>
    <row r="47" spans="1:7" ht="15">
      <c r="A47" s="6" t="s">
        <v>228</v>
      </c>
      <c r="B47" s="6">
        <v>175</v>
      </c>
      <c r="C47" s="6">
        <v>207</v>
      </c>
      <c r="D47" s="6">
        <v>210</v>
      </c>
      <c r="E47" s="6">
        <v>179</v>
      </c>
      <c r="F47" s="6">
        <v>134</v>
      </c>
      <c r="G47" s="6"/>
    </row>
    <row r="48" spans="1:7" ht="15">
      <c r="A48" s="6"/>
      <c r="B48" s="6"/>
      <c r="C48" s="6"/>
      <c r="D48" s="6"/>
      <c r="E48" s="6"/>
      <c r="F48" s="6"/>
      <c r="G48" s="6"/>
    </row>
    <row r="49" spans="1:7" ht="15">
      <c r="A49" s="6"/>
      <c r="B49" s="6"/>
      <c r="C49" s="6"/>
      <c r="D49" s="6"/>
      <c r="E49" s="6"/>
      <c r="F49" s="6"/>
      <c r="G49" s="6"/>
    </row>
    <row r="50" spans="1:7" ht="15">
      <c r="A50" s="6"/>
      <c r="B50" s="6"/>
      <c r="C50" s="6"/>
      <c r="D50" s="6"/>
      <c r="E50" s="6"/>
      <c r="F50" s="6"/>
      <c r="G50" s="6"/>
    </row>
    <row r="51" ht="15">
      <c r="A51" s="129" t="s">
        <v>368</v>
      </c>
    </row>
    <row r="52" ht="15">
      <c r="A52" t="s">
        <v>372</v>
      </c>
    </row>
  </sheetData>
  <sheetProtection/>
  <mergeCells count="2">
    <mergeCell ref="H22:N23"/>
    <mergeCell ref="H33:L3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 Whitaker</dc:creator>
  <cp:keywords/>
  <dc:description/>
  <cp:lastModifiedBy>Katherine Van As</cp:lastModifiedBy>
  <dcterms:created xsi:type="dcterms:W3CDTF">2020-05-19T08:21:27Z</dcterms:created>
  <dcterms:modified xsi:type="dcterms:W3CDTF">2020-10-23T09:58:41Z</dcterms:modified>
  <cp:category/>
  <cp:version/>
  <cp:contentType/>
  <cp:contentStatus/>
</cp:coreProperties>
</file>